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PROPOSTAS" sheetId="4" state="visible" r:id="rId4"/>
    <sheet xmlns:r="http://schemas.openxmlformats.org/officeDocument/2006/relationships" name="TAREFAS" sheetId="5" state="visible" r:id="rId5"/>
    <sheet xmlns:r="http://schemas.openxmlformats.org/officeDocument/2006/relationships" name="FINANCEIRO" sheetId="6" state="visible" r:id="rId6"/>
    <sheet xmlns:r="http://schemas.openxmlformats.org/officeDocument/2006/relationships" name="FONTES" sheetId="7" state="visible" r:id="rId7"/>
  </sheets>
  <definedNames>
    <definedName name="_xlnm._FilterDatabase" localSheetId="3" hidden="1">'PROPOSTAS'!$A$7:$J$87</definedName>
    <definedName name="_xlnm.Print_Titles" localSheetId="3">'PROPOSTAS'!$1:$7</definedName>
    <definedName name="_xlnm._FilterDatabase" localSheetId="4" hidden="1">'TAREFAS'!$A$7:$G$87</definedName>
    <definedName name="_xlnm.Print_Titles" localSheetId="4">'TAREFAS'!$1:$7</definedName>
    <definedName name="_xlnm._FilterDatabase" localSheetId="5" hidden="1">'FINANCEIRO'!$A$7:$H$87</definedName>
    <definedName name="_xlnm.Print_Titles" localSheetId="5">'FINANCEIRO'!$1:$7</definedName>
    <definedName name="_xlnm._FilterDatabase" localSheetId="6" hidden="1">'FONTES'!$A$7:$E$12</definedName>
  </definedNames>
  <calcPr calcId="124519" calcMode="auto" fullCalcOnLoad="1"/>
</workbook>
</file>

<file path=xl/styles.xml><?xml version="1.0" encoding="utf-8"?>
<styleSheet xmlns="http://schemas.openxmlformats.org/spreadsheetml/2006/main">
  <numFmts count="6">
    <numFmt numFmtId="164" formatCode="&quot;R$&quot; #,##0.00;[Red](&quot;R$&quot; #,##0.00);&quot;–&quot;"/>
    <numFmt numFmtId="165" formatCode="#,##0.00;[Red](#,##0.00);&quot;–&quot;"/>
    <numFmt numFmtId="166" formatCode="0.0%;[Red](0.0%);&quot;–&quot;"/>
    <numFmt numFmtId="167" formatCode="yyyy-mm-dd"/>
    <numFmt numFmtId="168" formatCode="dd/mm/yyyy"/>
    <numFmt numFmtId="169" formatCode="#,##0;[Red](#,##0);&quot;–&quot;"/>
  </numFmts>
  <fonts count="24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color rgb="00FFFFFF"/>
      <sz val="11"/>
    </font>
    <font>
      <name val="Aptos"/>
      <b val="1"/>
      <color rgb="00087E82"/>
      <sz val="10"/>
    </font>
    <font>
      <name val="Aptos"/>
      <b val="1"/>
      <color rgb="00087E82"/>
      <sz val="13"/>
    </font>
    <font>
      <name val="Aptos Display"/>
      <b val="1"/>
      <color rgb="00FFFFFF"/>
      <sz val="14"/>
    </font>
    <font>
      <name val="Aptos"/>
      <color rgb="00243447"/>
      <sz val="11"/>
    </font>
    <font>
      <name val="Aptos"/>
      <b val="1"/>
      <color rgb="0017283B"/>
      <sz val="12"/>
    </font>
    <font>
      <name val="Aptos"/>
      <b val="1"/>
      <color rgb="00087E82"/>
      <sz val="12"/>
    </font>
    <font>
      <name val="Aptos"/>
      <b val="1"/>
      <color rgb="00154DAB"/>
      <sz val="11"/>
      <u val="single"/>
    </font>
    <font>
      <b val="1"/>
      <color rgb="00FFFFFF"/>
    </font>
    <font>
      <name val="Aptos"/>
      <b val="1"/>
      <color rgb="00154DAB"/>
      <sz val="12"/>
    </font>
    <font>
      <name val="Aptos"/>
      <b val="1"/>
      <color rgb="00243447"/>
      <sz val="12"/>
    </font>
    <font>
      <name val="Aptos"/>
      <color rgb="0066788A"/>
      <sz val="10"/>
    </font>
    <font>
      <name val="Aptos"/>
      <i val="1"/>
      <color rgb="0066788A"/>
      <sz val="10"/>
    </font>
    <font>
      <name val="Aptos"/>
      <b val="1"/>
      <color rgb="00FFFFFF"/>
      <sz val="10"/>
    </font>
    <font>
      <name val="Aptos"/>
      <color rgb="00154DAB"/>
      <sz val="10"/>
    </font>
    <font>
      <name val="Aptos"/>
      <color rgb="0007834D"/>
      <sz val="10"/>
    </font>
    <font>
      <name val="Aptos"/>
      <color rgb="00243447"/>
      <sz val="10"/>
    </font>
    <font>
      <name val="Aptos"/>
      <b val="1"/>
      <color rgb="0017283B"/>
      <sz val="11"/>
    </font>
    <font>
      <name val="Aptos Display"/>
      <b val="1"/>
      <color rgb="0007834D"/>
      <sz val="14"/>
    </font>
    <font>
      <name val="Aptos Display"/>
      <b val="1"/>
      <color rgb="00243447"/>
      <sz val="14"/>
    </font>
    <font>
      <name val="Aptos"/>
      <b val="1"/>
      <color rgb="00FFFFFF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25435A"/>
      </patternFill>
    </fill>
    <fill>
      <patternFill patternType="solid">
        <fgColor rgb="00087E82"/>
      </patternFill>
    </fill>
    <fill>
      <patternFill patternType="solid">
        <fgColor rgb="00F5F8FA"/>
      </patternFill>
    </fill>
    <fill>
      <patternFill patternType="solid">
        <fgColor rgb="00FFF2DA"/>
      </patternFill>
    </fill>
    <fill>
      <patternFill patternType="solid">
        <fgColor rgb="00EEF5FF"/>
      </patternFill>
    </fill>
    <fill>
      <patternFill patternType="solid">
        <fgColor rgb="00DCF5EF"/>
      </patternFill>
    </fill>
    <fill>
      <patternFill patternType="solid">
        <fgColor rgb="00FFFFFF"/>
      </patternFill>
    </fill>
    <fill>
      <patternFill patternType="solid">
        <fgColor rgb="00E8F1FF"/>
      </patternFill>
    </fill>
    <fill>
      <patternFill patternType="solid">
        <fgColor rgb="00F8FBF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3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2"/>
    </xf>
    <xf numFmtId="0" fontId="0" fillId="3" borderId="0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4" borderId="0" applyAlignment="1" pivotButton="0" quotePrefix="0" xfId="0">
      <alignment horizontal="center"/>
    </xf>
    <xf numFmtId="0" fontId="6" fillId="5" borderId="0" applyAlignment="1" pivotButton="0" quotePrefix="0" xfId="0">
      <alignment vertical="center" wrapText="1" indent="1"/>
    </xf>
    <xf numFmtId="0" fontId="7" fillId="0" borderId="0" pivotButton="0" quotePrefix="0" xfId="0"/>
    <xf numFmtId="0" fontId="6" fillId="6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pivotButton="0" quotePrefix="0" xfId="0"/>
    <xf numFmtId="0" fontId="10" fillId="4" borderId="0" pivotButton="0" quotePrefix="0" xfId="0"/>
    <xf numFmtId="0" fontId="0" fillId="4" borderId="0" pivotButton="0" quotePrefix="0" xfId="0"/>
    <xf numFmtId="0" fontId="19" fillId="0" borderId="0" pivotButton="0" quotePrefix="0" xfId="0"/>
    <xf numFmtId="164" fontId="20" fillId="8" borderId="0" pivotButton="0" quotePrefix="0" xfId="0"/>
    <xf numFmtId="0" fontId="13" fillId="0" borderId="0" pivotButton="0" quotePrefix="0" xfId="0"/>
    <xf numFmtId="165" fontId="20" fillId="8" borderId="0" pivotButton="0" quotePrefix="0" xfId="0"/>
    <xf numFmtId="164" fontId="21" fillId="8" borderId="0" pivotButton="0" quotePrefix="0" xfId="0"/>
    <xf numFmtId="169" fontId="20" fillId="8" borderId="0" pivotButton="0" quotePrefix="0" xfId="0"/>
    <xf numFmtId="0" fontId="18" fillId="0" borderId="0" applyAlignment="1" pivotButton="0" quotePrefix="0" xfId="0">
      <alignment vertical="center" wrapText="1"/>
    </xf>
    <xf numFmtId="164" fontId="11" fillId="7" borderId="0" pivotButton="0" quotePrefix="0" xfId="0"/>
    <xf numFmtId="165" fontId="11" fillId="7" borderId="0" pivotButton="0" quotePrefix="0" xfId="0"/>
    <xf numFmtId="166" fontId="11" fillId="7" borderId="0" pivotButton="0" quotePrefix="0" xfId="0"/>
    <xf numFmtId="165" fontId="12" fillId="8" borderId="0" pivotButton="0" quotePrefix="0" xfId="0"/>
    <xf numFmtId="164" fontId="12" fillId="8" borderId="0" pivotButton="0" quotePrefix="0" xfId="0"/>
    <xf numFmtId="0" fontId="14" fillId="0" borderId="0" pivotButton="0" quotePrefix="0" xfId="0"/>
    <xf numFmtId="0" fontId="15" fillId="4" borderId="0" applyAlignment="1" pivotButton="0" quotePrefix="0" xfId="0">
      <alignment vertical="center" wrapText="1"/>
    </xf>
    <xf numFmtId="0" fontId="16" fillId="7" borderId="0" applyAlignment="1" pivotButton="0" quotePrefix="0" xfId="0">
      <alignment vertical="center"/>
    </xf>
    <xf numFmtId="165" fontId="16" fillId="7" borderId="0" applyAlignment="1" pivotButton="0" quotePrefix="0" xfId="0">
      <alignment vertical="center"/>
    </xf>
    <xf numFmtId="164" fontId="16" fillId="7" borderId="0" applyAlignment="1" pivotButton="0" quotePrefix="0" xfId="0">
      <alignment vertical="center"/>
    </xf>
    <xf numFmtId="164" fontId="17" fillId="9" borderId="0" applyAlignment="1" pivotButton="0" quotePrefix="0" xfId="0">
      <alignment vertical="center"/>
    </xf>
    <xf numFmtId="164" fontId="18" fillId="9" borderId="0" applyAlignment="1" pivotButton="0" quotePrefix="0" xfId="0">
      <alignment vertical="center"/>
    </xf>
    <xf numFmtId="0" fontId="16" fillId="10" borderId="0" applyAlignment="1" pivotButton="0" quotePrefix="0" xfId="0">
      <alignment vertical="center"/>
    </xf>
    <xf numFmtId="165" fontId="16" fillId="10" borderId="0" applyAlignment="1" pivotButton="0" quotePrefix="0" xfId="0">
      <alignment vertical="center"/>
    </xf>
    <xf numFmtId="164" fontId="16" fillId="10" borderId="0" applyAlignment="1" pivotButton="0" quotePrefix="0" xfId="0">
      <alignment vertical="center"/>
    </xf>
    <xf numFmtId="164" fontId="17" fillId="11" borderId="0" applyAlignment="1" pivotButton="0" quotePrefix="0" xfId="0">
      <alignment vertical="center"/>
    </xf>
    <xf numFmtId="164" fontId="18" fillId="11" borderId="0" applyAlignment="1" pivotButton="0" quotePrefix="0" xfId="0">
      <alignment vertical="center"/>
    </xf>
    <xf numFmtId="168" fontId="16" fillId="7" borderId="0" applyAlignment="1" pivotButton="0" quotePrefix="0" xfId="0">
      <alignment vertical="center"/>
    </xf>
    <xf numFmtId="169" fontId="18" fillId="9" borderId="0" applyAlignment="1" pivotButton="0" quotePrefix="0" xfId="0">
      <alignment vertical="center"/>
    </xf>
    <xf numFmtId="0" fontId="18" fillId="9" borderId="0" applyAlignment="1" pivotButton="0" quotePrefix="0" xfId="0">
      <alignment vertical="center"/>
    </xf>
    <xf numFmtId="168" fontId="16" fillId="10" borderId="0" applyAlignment="1" pivotButton="0" quotePrefix="0" xfId="0">
      <alignment vertical="center"/>
    </xf>
    <xf numFmtId="169" fontId="18" fillId="11" borderId="0" applyAlignment="1" pivotButton="0" quotePrefix="0" xfId="0">
      <alignment vertical="center"/>
    </xf>
    <xf numFmtId="0" fontId="18" fillId="11" borderId="0" applyAlignment="1" pivotButton="0" quotePrefix="0" xfId="0">
      <alignment vertical="center"/>
    </xf>
    <xf numFmtId="0" fontId="22" fillId="4" borderId="0" pivotButton="0" quotePrefix="0" xfId="0"/>
    <xf numFmtId="0" fontId="0" fillId="5" borderId="0" applyAlignment="1" pivotButton="0" quotePrefix="0" xfId="0">
      <alignment vertical="center" wrapText="1"/>
    </xf>
    <xf numFmtId="0" fontId="23" fillId="5" borderId="0" applyAlignment="1" pivotButton="0" quotePrefix="0" xfId="1">
      <alignment vertical="center" wrapText="1"/>
    </xf>
    <xf numFmtId="168" fontId="0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3" fillId="0" borderId="0" applyAlignment="1" pivotButton="0" quotePrefix="0" xfId="1">
      <alignment vertical="center" wrapText="1"/>
    </xf>
    <xf numFmtId="168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2">
    <dxf>
      <font>
        <b val="1"/>
        <color rgb="00C22E39"/>
      </font>
      <fill>
        <patternFill patternType="solid">
          <fgColor rgb="00FCECEE"/>
        </patternFill>
      </fill>
    </dxf>
    <dxf>
      <fill>
        <patternFill patternType="solid">
          <fgColor rgb="00FFF2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R&#194;METROS'!A1" TargetMode="External" Id="rId1"/><Relationship Type="http://schemas.openxmlformats.org/officeDocument/2006/relationships/hyperlink" Target="#'PROPOSTAS'!A1" TargetMode="External" Id="rId2"/><Relationship Type="http://schemas.openxmlformats.org/officeDocument/2006/relationships/hyperlink" Target="#'TAREFAS'!A1" TargetMode="External" Id="rId3"/><Relationship Type="http://schemas.openxmlformats.org/officeDocument/2006/relationships/hyperlink" Target="#'FINANCEIRO'!A1" TargetMode="External" Id="rId4"/><Relationship Type="http://schemas.openxmlformats.org/officeDocument/2006/relationships/hyperlink" Target="#'PAINEL'!A1" TargetMode="External" Id="rId5"/><Relationship Type="http://schemas.openxmlformats.org/officeDocument/2006/relationships/hyperlink" Target="#'FONTES'!A1" TargetMode="External" Id="rId6"/></Relationships>
</file>

<file path=xl/worksheets/_rels/sheet7.xml.rels><Relationships xmlns="http://schemas.openxmlformats.org/package/2006/relationships"><Relationship Type="http://schemas.openxmlformats.org/officeDocument/2006/relationships/hyperlink" Target="https://sebrae.com.br/Sebrae/Portal%20Sebrae/UFs/MS/Anexos/Cartilhas%20Agora%20Sou%20MEI/Como%20elaborar%20-%20Pre%C3%A7o%20de%20vendas.pdf" TargetMode="External" Id="rId1"/><Relationship Type="http://schemas.openxmlformats.org/officeDocument/2006/relationships/hyperlink" Target="https://sebrae.com.br/Sebrae/Portal%20Sebrae/UFs/PE/Anexos/Ponto%20de%20equil%C3%ADbrio%20como%20calcular%20o%20faturamento%20necess%C3%A1rio%20para%20voc%C3%AA%20obter%20lucro.pdf" TargetMode="External" Id="rId2"/><Relationship Type="http://schemas.openxmlformats.org/officeDocument/2006/relationships/hyperlink" Target="https://blog.rn.sebrae.com.br/precificar-produto-2026/" TargetMode="External" Id="rId3"/><Relationship Type="http://schemas.openxmlformats.org/officeDocument/2006/relationships/hyperlink" Target="https://www.gov.br/anpd/pt-br/acesso-a-informacao/perguntas-frequentes" TargetMode="External" Id="rId4"/><Relationship Type="http://schemas.openxmlformats.org/officeDocument/2006/relationships/hyperlink" Target="https://www.oab.org.br/leisnormas/legislacao/provimentos/205-2021" TargetMode="External" Id="rId5"/></Relationships>
</file>

<file path=xl/worksheets/sheet1.xml><?xml version="1.0" encoding="utf-8"?>
<worksheet xmlns="http://schemas.openxmlformats.org/spreadsheetml/2006/main">
  <sheetPr>
    <tabColor rgb="00E4A84A"/>
    <outlinePr summaryBelow="1" summaryRight="1"/>
    <pageSetUpPr fitToPage="1"/>
  </sheetPr>
  <dimension ref="A1:J28"/>
  <sheetViews>
    <sheetView showGridLines="0" zoomScale="88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5" customWidth="1" min="9" max="9"/>
    <col width="17" customWidth="1" min="10" max="10"/>
  </cols>
  <sheetData>
    <row r="1" ht="28" customHeight="1">
      <c r="A1" s="1" t="inlineStr">
        <is>
          <t>Escritório com mais clareza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Custos, propostas, tarefas e financeiro organizados, com cuidado ao sigilo.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 ht="30" customHeight="1">
      <c r="A7" s="6" t="inlineStr">
        <is>
          <t>ANTES DE COMEÇAR</t>
        </is>
      </c>
    </row>
    <row r="9" ht="44" customHeight="1">
      <c r="A9" s="7" t="inlineStr">
        <is>
          <t>01</t>
        </is>
      </c>
      <c r="B9" s="8" t="inlineStr">
        <is>
          <t>Revise custo fixo, capacidade de horas e taxas em PARÂMETROS.</t>
        </is>
      </c>
    </row>
    <row r="10" ht="44" customHeight="1">
      <c r="A10" s="7" t="inlineStr">
        <is>
          <t>02</t>
        </is>
      </c>
      <c r="B10" s="8" t="inlineStr">
        <is>
          <t>Registre propostas apenas com códigos e descrições genéricas. Valor ofertado é decisão do profissional.</t>
        </is>
      </c>
    </row>
    <row r="11" ht="44" customHeight="1">
      <c r="A11" s="7" t="inlineStr">
        <is>
          <t>03</t>
        </is>
      </c>
      <c r="B11" s="8" t="inlineStr">
        <is>
          <t>Anote prazos manualmente em TAREFAS; a ferramenta NÃO calcula prazos processuais.</t>
        </is>
      </c>
    </row>
    <row r="12" ht="44" customHeight="1">
      <c r="A12" s="7" t="inlineStr">
        <is>
          <t>04</t>
        </is>
      </c>
      <c r="B12" s="8" t="inlineStr">
        <is>
          <t>Registre entradas e saídas liquidadas no FINANCEIRO. Acompanhe no PAINEL.</t>
        </is>
      </c>
    </row>
    <row r="15">
      <c r="A15" s="9" t="inlineStr">
        <is>
          <t>IMPORTANTE — LEIA ANTES DE USAR</t>
        </is>
      </c>
    </row>
    <row r="17" ht="39" customHeight="1">
      <c r="A17" s="10" t="inlineStr">
        <is>
          <t>• Não inclua nomes, CPF, documentos, questões de saúde, detalhes de casos ou informações protegidas por sigilo.</t>
        </is>
      </c>
    </row>
    <row r="18" ht="39" customHeight="1">
      <c r="A18" s="8" t="inlineStr">
        <is>
          <t>• Precificação é simulação administrativa. Não substitui a tabela de honorários, contrato, regras profissionais ou análise jurídica.</t>
        </is>
      </c>
    </row>
    <row r="19" ht="39" customHeight="1">
      <c r="A19" s="8" t="inlineStr">
        <is>
          <t>• O alerta de tarefas não conta feriados, prazos processuais nem regras de tribunal; confira sempre a fonte oficial.</t>
        </is>
      </c>
    </row>
    <row r="22">
      <c r="A22" s="11" t="inlineStr">
        <is>
          <t>ABAS DO ARQUIVO</t>
        </is>
      </c>
    </row>
    <row r="23" ht="24" customHeight="1">
      <c r="A23" s="12" t="inlineStr">
        <is>
          <t>↗  PARÂMETROS</t>
        </is>
      </c>
    </row>
    <row r="24" ht="24" customHeight="1">
      <c r="A24" s="12" t="inlineStr">
        <is>
          <t>↗  PROPOSTAS</t>
        </is>
      </c>
    </row>
    <row r="25" ht="24" customHeight="1">
      <c r="A25" s="12" t="inlineStr">
        <is>
          <t>↗  TAREFAS</t>
        </is>
      </c>
    </row>
    <row r="26" ht="24" customHeight="1">
      <c r="A26" s="12" t="inlineStr">
        <is>
          <t>↗  FINANCEIRO</t>
        </is>
      </c>
    </row>
    <row r="27" ht="24" customHeight="1">
      <c r="A27" s="12" t="inlineStr">
        <is>
          <t>↗  PAINEL</t>
        </is>
      </c>
    </row>
    <row r="28" ht="24" customHeight="1">
      <c r="A28" s="12" t="inlineStr">
        <is>
          <t>↗  FONTES</t>
        </is>
      </c>
    </row>
  </sheetData>
  <mergeCells count="13">
    <mergeCell ref="A5:J5"/>
    <mergeCell ref="B11:J11"/>
    <mergeCell ref="A1:J2"/>
    <mergeCell ref="B10:J10"/>
    <mergeCell ref="A22:J22"/>
    <mergeCell ref="A17:J17"/>
    <mergeCell ref="A18:J18"/>
    <mergeCell ref="A3:J3"/>
    <mergeCell ref="B9:J9"/>
    <mergeCell ref="A7:J7"/>
    <mergeCell ref="A15:J15"/>
    <mergeCell ref="B12:J12"/>
    <mergeCell ref="A19:J19"/>
  </mergeCells>
  <hyperlinks>
    <hyperlink xmlns:r="http://schemas.openxmlformats.org/officeDocument/2006/relationships" ref="A23" r:id="rId1"/>
    <hyperlink xmlns:r="http://schemas.openxmlformats.org/officeDocument/2006/relationships" ref="A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20"/>
  <sheetViews>
    <sheetView showGridLines="0" zoomScale="88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16" customWidth="1" min="3" max="3"/>
    <col width="17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28" customHeight="1">
      <c r="A1" s="1" t="inlineStr">
        <is>
          <t>Rotina do escritório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Um retrato administrativo, não uma gestão processual ou contábil completa.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INDICADOR</t>
        </is>
      </c>
      <c r="B7" s="13" t="inlineStr">
        <is>
          <t>RESULTADO</t>
        </is>
      </c>
      <c r="C7" s="13" t="inlineStr">
        <is>
          <t>LEITURA</t>
        </is>
      </c>
      <c r="D7" s="14" t="n"/>
      <c r="E7" s="14" t="n"/>
      <c r="F7" s="14" t="n"/>
      <c r="G7" s="14" t="n"/>
      <c r="H7" s="14" t="n"/>
      <c r="I7" s="14" t="n"/>
      <c r="J7" s="14" t="n"/>
    </row>
    <row r="8" ht="31" customHeight="1">
      <c r="A8" s="15" t="inlineStr">
        <is>
          <t>Valor aprovado em propostas</t>
        </is>
      </c>
      <c r="B8" s="16" t="n">
        <f>SUM(PROPOSTAS!J8:J87)</f>
        <v>1950.0</v>
      </c>
      <c r="C8" s="17" t="inlineStr">
        <is>
          <t>Valor de proposta aprovada, não caixa.</t>
        </is>
      </c>
    </row>
    <row r="9" ht="31" customHeight="1">
      <c r="A9" s="15" t="inlineStr">
        <is>
          <t>Horas previstas em propostas</t>
        </is>
      </c>
      <c r="B9" s="18" t="n">
        <f>SUM(PROPOSTAS!C8:C87)</f>
        <v>13.0</v>
      </c>
      <c r="C9" s="17" t="inlineStr">
        <is>
          <t>Esforço estimado, sem controle de apontamento.</t>
        </is>
      </c>
    </row>
    <row r="10" ht="31" customHeight="1">
      <c r="A10" s="15" t="inlineStr">
        <is>
          <t>Recebimentos liquidados</t>
        </is>
      </c>
      <c r="B10" s="16" t="n">
        <f>SUMIFS(FINANCEIRO!E8:E87,FINANCEIRO!C8:C87,"Entrada",FINANCEIRO!F8:F87,"Liquidado")</f>
        <v>750.0</v>
      </c>
      <c r="C10" s="17" t="inlineStr">
        <is>
          <t>Somente entradas marcadas como liquidadas.</t>
        </is>
      </c>
    </row>
    <row r="11" ht="31" customHeight="1">
      <c r="A11" s="15" t="inlineStr">
        <is>
          <t>Pagamentos liquidados</t>
        </is>
      </c>
      <c r="B11" s="16" t="n">
        <f>SUMIFS(FINANCEIRO!E8:E87,FINANCEIRO!C8:C87,"Saída",FINANCEIRO!F8:F87,"Liquidado")</f>
        <v>120.0</v>
      </c>
      <c r="C11" s="17" t="inlineStr">
        <is>
          <t>Saídas realizadas.</t>
        </is>
      </c>
    </row>
    <row r="12" ht="31" customHeight="1">
      <c r="A12" s="15" t="inlineStr">
        <is>
          <t>Saldo das movimentações</t>
        </is>
      </c>
      <c r="B12" s="19" t="n">
        <f>B10-B11</f>
        <v>630.0</v>
      </c>
      <c r="C12" s="17" t="inlineStr">
        <is>
          <t>Não confundir com lucro contábil.</t>
        </is>
      </c>
    </row>
    <row r="13" ht="31" customHeight="1">
      <c r="A13" s="15" t="inlineStr">
        <is>
          <t>Tarefas atrasadas</t>
        </is>
      </c>
      <c r="B13" s="20" t="n">
        <f>COUNTIF(TAREFAS!G8:G87,"Atrasada")</f>
        <v>0</v>
      </c>
      <c r="C13" s="17" t="inlineStr">
        <is>
          <t>Alertas simples com prazo registrado manualmente.</t>
        </is>
      </c>
    </row>
    <row r="14" ht="31" customHeight="1">
      <c r="A14" s="15" t="inlineStr">
        <is>
          <t>Propostas enviadas</t>
        </is>
      </c>
      <c r="B14" s="20" t="n">
        <f>COUNTIF(PROPOSTAS!H8:H87,"Enviada")</f>
        <v>1</v>
      </c>
      <c r="C14" s="17" t="inlineStr">
        <is>
          <t>Acompanhe propostas em aberto.</t>
        </is>
      </c>
    </row>
    <row r="17">
      <c r="A17" s="11" t="inlineStr">
        <is>
          <t>COMO LER ESSE PAINEL</t>
        </is>
      </c>
    </row>
    <row r="18" ht="33" customHeight="1">
      <c r="A18" s="21" t="inlineStr">
        <is>
          <t>• Não use esta ferramenta para calcular prazo processual.</t>
        </is>
      </c>
    </row>
    <row r="19" ht="33" customHeight="1">
      <c r="A19" s="21" t="inlineStr">
        <is>
          <t>• Não armazene informações confidenciais em arquivo público ou compartilhado sem controles.</t>
        </is>
      </c>
    </row>
    <row r="20" ht="33" customHeight="1">
      <c r="A20" s="21" t="inlineStr">
        <is>
          <t>• As taxas e os custos são cenários gerenciais. Regras de honorários permanecem sob responsabilidade profissional.</t>
        </is>
      </c>
    </row>
  </sheetData>
  <mergeCells count="14">
    <mergeCell ref="A5:J5"/>
    <mergeCell ref="C12:J12"/>
    <mergeCell ref="A1:J2"/>
    <mergeCell ref="A17:J17"/>
    <mergeCell ref="A18:J18"/>
    <mergeCell ref="C11:J11"/>
    <mergeCell ref="A3:J3"/>
    <mergeCell ref="C10:J10"/>
    <mergeCell ref="C14:J14"/>
    <mergeCell ref="A19:J19"/>
    <mergeCell ref="A20:J20"/>
    <mergeCell ref="C13:J13"/>
    <mergeCell ref="C8:J8"/>
    <mergeCell ref="C9:J9"/>
  </mergeCells>
  <conditionalFormatting sqref="B8:B19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6638A1"/>
    <outlinePr summaryBelow="1" summaryRight="1"/>
    <pageSetUpPr fitToPage="1"/>
  </sheetPr>
  <dimension ref="A1:G25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8" customHeight="1">
      <c r="A1" s="1" t="inlineStr">
        <is>
          <t>Estrutura do escritório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</row>
    <row r="3" ht="31" customHeight="1">
      <c r="A3" s="3" t="inlineStr">
        <is>
          <t>Primeiro entenda seu custo e sua capacidade antes de comparar com o valor de serviços.</t>
        </is>
      </c>
      <c r="B3" s="4" t="n"/>
      <c r="C3" s="4" t="n"/>
      <c r="D3" s="4" t="n"/>
      <c r="E3" s="4" t="n"/>
      <c r="F3" s="4" t="n"/>
      <c r="G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PREMISSA</t>
        </is>
      </c>
      <c r="B7" s="13" t="inlineStr">
        <is>
          <t>VALOR</t>
        </is>
      </c>
      <c r="C7" s="13" t="inlineStr">
        <is>
          <t>COMO INTERPRETAR</t>
        </is>
      </c>
    </row>
    <row r="8" ht="31" customHeight="1">
      <c r="A8" t="inlineStr">
        <is>
          <t>Custos fixos do escritório (R$)</t>
        </is>
      </c>
      <c r="B8" s="22" t="n">
        <v>5200</v>
      </c>
      <c r="C8" t="inlineStr">
        <is>
          <t>Estrutura, equipe, ferramentas e pró-labore</t>
        </is>
      </c>
    </row>
    <row r="9" ht="31" customHeight="1">
      <c r="A9" t="inlineStr">
        <is>
          <t>Horas de trabalho / mês</t>
        </is>
      </c>
      <c r="B9" s="23" t="n">
        <v>160</v>
      </c>
      <c r="C9" t="inlineStr">
        <is>
          <t>Total disponível</t>
        </is>
      </c>
    </row>
    <row r="10" ht="31" customHeight="1">
      <c r="A10" t="inlineStr">
        <is>
          <t>Horas potencialmente faturáveis (%)</t>
        </is>
      </c>
      <c r="B10" s="24" t="n">
        <v>0.55</v>
      </c>
      <c r="C10" t="inlineStr">
        <is>
          <t>Inclui tempo gasto em tarefas não cobradas</t>
        </is>
      </c>
    </row>
    <row r="11" ht="31" customHeight="1">
      <c r="A11" t="inlineStr">
        <is>
          <t>Custo variável por hora (R$)</t>
        </is>
      </c>
      <c r="B11" s="22" t="n">
        <v>12</v>
      </c>
      <c r="C11" t="inlineStr">
        <is>
          <t>Gastos operacionais variáveis</t>
        </is>
      </c>
    </row>
    <row r="12" ht="31" customHeight="1">
      <c r="A12" t="inlineStr">
        <is>
          <t>Taxas e tributos estimados (%)</t>
        </is>
      </c>
      <c r="B12" s="24" t="n">
        <v>0.08</v>
      </c>
      <c r="C12" t="inlineStr">
        <is>
          <t>Confira com contador e regras aplicáveis</t>
        </is>
      </c>
    </row>
    <row r="13" ht="31" customHeight="1">
      <c r="A13" t="inlineStr">
        <is>
          <t>Margem alvo após rateio (%)</t>
        </is>
      </c>
      <c r="B13" s="24" t="n">
        <v>0.2</v>
      </c>
      <c r="C13" t="inlineStr">
        <is>
          <t>Projeção gerencial, não parâmetro ético</t>
        </is>
      </c>
    </row>
    <row r="15" ht="33" customHeight="1">
      <c r="A15" t="inlineStr">
        <is>
          <t>Horas faturáveis estimadas</t>
        </is>
      </c>
      <c r="B15" s="25" t="n">
        <f>IF(B9&gt;0,B9*B10,"")</f>
        <v>88.0</v>
      </c>
      <c r="C15" t="inlineStr">
        <is>
          <t>Capacidade disponível para gerar receita</t>
        </is>
      </c>
    </row>
    <row r="16" ht="33" customHeight="1">
      <c r="A16" t="inlineStr">
        <is>
          <t>Rateio fixo por hora</t>
        </is>
      </c>
      <c r="B16" s="26" t="n">
        <f>IF(B15&gt;0,B8/B15,"")</f>
        <v>59.09090909090909</v>
      </c>
      <c r="C16" t="inlineStr">
        <is>
          <t>Rateio simplificado</t>
        </is>
      </c>
    </row>
    <row r="17" ht="33" customHeight="1">
      <c r="A17" t="inlineStr">
        <is>
          <t>Custo estimado da hora</t>
        </is>
      </c>
      <c r="B17" s="26" t="n">
        <f>IF(B16="","",B16+B11)</f>
        <v>71.0909090909091</v>
      </c>
      <c r="C17" t="inlineStr">
        <is>
          <t>Fixo rateado + custo variável</t>
        </is>
      </c>
    </row>
    <row r="18" ht="33" customHeight="1">
      <c r="A18" t="inlineStr">
        <is>
          <t>Referência gerencial de preço/hora</t>
        </is>
      </c>
      <c r="B18" s="26" t="n">
        <f>IF(OR(B17="",1-B12-B13&lt;=0),"",B17/(1-B12-B13))</f>
        <v>98.73737373737374</v>
      </c>
      <c r="C18" t="inlineStr">
        <is>
          <t>NÃO substitui tabela de honorários</t>
        </is>
      </c>
    </row>
    <row r="25" ht="27" customHeight="1">
      <c r="A25" s="17" t="inlineStr">
        <is>
          <t>• Para propostas reais, confira as regras da OAB e a tabela de honorários aplicável.</t>
        </is>
      </c>
    </row>
  </sheetData>
  <mergeCells count="4">
    <mergeCell ref="A3:G3"/>
    <mergeCell ref="A25:G25"/>
    <mergeCell ref="A5:G5"/>
    <mergeCell ref="A1:G2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1" customWidth="1" min="2" max="2"/>
    <col width="20" customWidth="1" min="3" max="3"/>
    <col width="24" customWidth="1" min="4" max="4"/>
    <col width="25" customWidth="1" min="5" max="5"/>
    <col width="27" customWidth="1" min="6" max="6"/>
    <col width="24" customWidth="1" min="7" max="7"/>
    <col width="20" customWidth="1" min="8" max="8"/>
    <col width="26" customWidth="1" min="9" max="9"/>
    <col width="23" customWidth="1" min="10" max="10"/>
  </cols>
  <sheetData>
    <row r="1" ht="28" customHeight="1">
      <c r="A1" s="1" t="inlineStr">
        <is>
          <t>Propostas e capacidade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O preço é negociado pelo profissional conforme as regras aplicáveis. A planilha só mostra custos.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7" t="inlineStr">
        <is>
          <t>COMO USAR: campos azuis = você preenche  •  resultados automáticos = fórmulas  •  valores dos exemplos são fictícios</t>
        </is>
      </c>
    </row>
    <row r="7" ht="37" customHeight="1">
      <c r="A7" s="28" t="inlineStr">
        <is>
          <t>Código</t>
        </is>
      </c>
      <c r="B7" s="28" t="inlineStr">
        <is>
          <t>Descrição genérica</t>
        </is>
      </c>
      <c r="C7" s="28" t="inlineStr">
        <is>
          <t>Horas previstas</t>
        </is>
      </c>
      <c r="D7" s="28" t="inlineStr">
        <is>
          <t>Custos extras (R$)</t>
        </is>
      </c>
      <c r="E7" s="28" t="inlineStr">
        <is>
          <t>Custo estimado (R$)</t>
        </is>
      </c>
      <c r="F7" s="28" t="inlineStr">
        <is>
          <t>Referência interna (R$)</t>
        </is>
      </c>
      <c r="G7" s="28" t="inlineStr">
        <is>
          <t>Valor apresentado (R$)</t>
        </is>
      </c>
      <c r="H7" s="28" t="inlineStr">
        <is>
          <t>Situação</t>
        </is>
      </c>
      <c r="I7" s="28" t="inlineStr">
        <is>
          <t>Diferença estimada (R$)</t>
        </is>
      </c>
      <c r="J7" s="28" t="inlineStr">
        <is>
          <t>Aprovado (R$)</t>
        </is>
      </c>
    </row>
    <row r="8" ht="22" customHeight="1">
      <c r="A8" s="29" t="inlineStr">
        <is>
          <t>PROP-001</t>
        </is>
      </c>
      <c r="B8" s="29" t="inlineStr">
        <is>
          <t>Consultoria contratual</t>
        </is>
      </c>
      <c r="C8" s="30" t="n">
        <v>8</v>
      </c>
      <c r="D8" s="31" t="n">
        <v>150</v>
      </c>
      <c r="E8" s="32" t="n">
        <f>IF(OR(A8="",'PARÂMETROS'!$B$17=""),"",C8*'PARÂMETROS'!$B$17+D8)</f>
        <v>718.7272727272727</v>
      </c>
      <c r="F8" s="32" t="n">
        <f>IF(OR(A8="",E8="",1-'PARÂMETROS'!$B$12-'PARÂMETROS'!$B$13&lt;=0),"",E8/(1-'PARÂMETROS'!$B$12-'PARÂMETROS'!$B$13))</f>
        <v>998.2323232323233</v>
      </c>
      <c r="G8" s="31" t="n">
        <v>1950</v>
      </c>
      <c r="H8" s="29" t="inlineStr">
        <is>
          <t>Aprovada</t>
        </is>
      </c>
      <c r="I8" s="32" t="n">
        <f>IF(OR(A8="",E8="",G8=""),"",G8*(1-'PARÂMETROS'!$B$12)-E8)</f>
        <v>1075.2727272727273</v>
      </c>
      <c r="J8" s="33" t="n">
        <f>IF(A8="","",IF(H8="Aprovada",G8,0))</f>
        <v>1950</v>
      </c>
    </row>
    <row r="9" ht="22" customHeight="1">
      <c r="A9" s="34" t="inlineStr">
        <is>
          <t>PROP-002</t>
        </is>
      </c>
      <c r="B9" s="34" t="inlineStr">
        <is>
          <t>Revisão documental</t>
        </is>
      </c>
      <c r="C9" s="35" t="n">
        <v>5</v>
      </c>
      <c r="D9" s="36" t="n">
        <v>0</v>
      </c>
      <c r="E9" s="37" t="n">
        <f>IF(OR(A9="",'PARÂMETROS'!$B$17=""),"",C9*'PARÂMETROS'!$B$17+D9)</f>
        <v>355.4545454545455</v>
      </c>
      <c r="F9" s="37" t="n">
        <f>IF(OR(A9="",E9="",1-'PARÂMETROS'!$B$12-'PARÂMETROS'!$B$13&lt;=0),"",E9/(1-'PARÂMETROS'!$B$12-'PARÂMETROS'!$B$13))</f>
        <v>493.68686868686876</v>
      </c>
      <c r="G9" s="36" t="n">
        <v>1100</v>
      </c>
      <c r="H9" s="34" t="inlineStr">
        <is>
          <t>Enviada</t>
        </is>
      </c>
      <c r="I9" s="37" t="n">
        <f>IF(OR(A9="",E9="",G9=""),"",G9*(1-'PARÂMETROS'!$B$12)-E9)</f>
        <v>656.5454545454545</v>
      </c>
      <c r="J9" s="38" t="n">
        <f>IF(A9="","",IF(H9="Aprovada",G9,0))</f>
        <v>0</v>
      </c>
    </row>
    <row r="10" ht="22" customHeight="1">
      <c r="A10" s="29" t="n"/>
      <c r="B10" s="29" t="n"/>
      <c r="C10" s="30" t="n"/>
      <c r="D10" s="31" t="n"/>
      <c r="E10" s="32" t="str">
        <f>IF(OR(A10="",'PARÂMETROS'!$B$17=""),"",C10*'PARÂMETROS'!$B$17+D10)</f>
        <v/>
      </c>
      <c r="F10" s="32" t="str">
        <f>IF(OR(A10="",E10="",1-'PARÂMETROS'!$B$12-'PARÂMETROS'!$B$13&lt;=0),"",E10/(1-'PARÂMETROS'!$B$12-'PARÂMETROS'!$B$13))</f>
        <v/>
      </c>
      <c r="G10" s="31" t="n"/>
      <c r="H10" s="29" t="n"/>
      <c r="I10" s="32" t="str">
        <f>IF(OR(A10="",E10="",G10=""),"",G10*(1-'PARÂMETROS'!$B$12)-E10)</f>
        <v/>
      </c>
      <c r="J10" s="33" t="str">
        <f>IF(A10="","",IF(H10="Aprovada",G10,0))</f>
        <v/>
      </c>
    </row>
    <row r="11" ht="22" customHeight="1">
      <c r="A11" s="34" t="n"/>
      <c r="B11" s="34" t="n"/>
      <c r="C11" s="35" t="n"/>
      <c r="D11" s="36" t="n"/>
      <c r="E11" s="37" t="str">
        <f>IF(OR(A11="",'PARÂMETROS'!$B$17=""),"",C11*'PARÂMETROS'!$B$17+D11)</f>
        <v/>
      </c>
      <c r="F11" s="37" t="str">
        <f>IF(OR(A11="",E11="",1-'PARÂMETROS'!$B$12-'PARÂMETROS'!$B$13&lt;=0),"",E11/(1-'PARÂMETROS'!$B$12-'PARÂMETROS'!$B$13))</f>
        <v/>
      </c>
      <c r="G11" s="36" t="n"/>
      <c r="H11" s="34" t="n"/>
      <c r="I11" s="37" t="str">
        <f>IF(OR(A11="",E11="",G11=""),"",G11*(1-'PARÂMETROS'!$B$12)-E11)</f>
        <v/>
      </c>
      <c r="J11" s="38" t="str">
        <f>IF(A11="","",IF(H11="Aprovada",G11,0))</f>
        <v/>
      </c>
    </row>
    <row r="12" ht="22" customHeight="1">
      <c r="A12" s="29" t="n"/>
      <c r="B12" s="29" t="n"/>
      <c r="C12" s="30" t="n"/>
      <c r="D12" s="31" t="n"/>
      <c r="E12" s="32" t="str">
        <f>IF(OR(A12="",'PARÂMETROS'!$B$17=""),"",C12*'PARÂMETROS'!$B$17+D12)</f>
        <v/>
      </c>
      <c r="F12" s="32" t="str">
        <f>IF(OR(A12="",E12="",1-'PARÂMETROS'!$B$12-'PARÂMETROS'!$B$13&lt;=0),"",E12/(1-'PARÂMETROS'!$B$12-'PARÂMETROS'!$B$13))</f>
        <v/>
      </c>
      <c r="G12" s="31" t="n"/>
      <c r="H12" s="29" t="n"/>
      <c r="I12" s="32" t="str">
        <f>IF(OR(A12="",E12="",G12=""),"",G12*(1-'PARÂMETROS'!$B$12)-E12)</f>
        <v/>
      </c>
      <c r="J12" s="33" t="str">
        <f>IF(A12="","",IF(H12="Aprovada",G12,0))</f>
        <v/>
      </c>
    </row>
    <row r="13" ht="22" customHeight="1">
      <c r="A13" s="34" t="n"/>
      <c r="B13" s="34" t="n"/>
      <c r="C13" s="35" t="n"/>
      <c r="D13" s="36" t="n"/>
      <c r="E13" s="37" t="str">
        <f>IF(OR(A13="",'PARÂMETROS'!$B$17=""),"",C13*'PARÂMETROS'!$B$17+D13)</f>
        <v/>
      </c>
      <c r="F13" s="37" t="str">
        <f>IF(OR(A13="",E13="",1-'PARÂMETROS'!$B$12-'PARÂMETROS'!$B$13&lt;=0),"",E13/(1-'PARÂMETROS'!$B$12-'PARÂMETROS'!$B$13))</f>
        <v/>
      </c>
      <c r="G13" s="36" t="n"/>
      <c r="H13" s="34" t="n"/>
      <c r="I13" s="37" t="str">
        <f>IF(OR(A13="",E13="",G13=""),"",G13*(1-'PARÂMETROS'!$B$12)-E13)</f>
        <v/>
      </c>
      <c r="J13" s="38" t="str">
        <f>IF(A13="","",IF(H13="Aprovada",G13,0))</f>
        <v/>
      </c>
    </row>
    <row r="14" ht="22" customHeight="1">
      <c r="A14" s="29" t="n"/>
      <c r="B14" s="29" t="n"/>
      <c r="C14" s="30" t="n"/>
      <c r="D14" s="31" t="n"/>
      <c r="E14" s="32" t="str">
        <f>IF(OR(A14="",'PARÂMETROS'!$B$17=""),"",C14*'PARÂMETROS'!$B$17+D14)</f>
        <v/>
      </c>
      <c r="F14" s="32" t="str">
        <f>IF(OR(A14="",E14="",1-'PARÂMETROS'!$B$12-'PARÂMETROS'!$B$13&lt;=0),"",E14/(1-'PARÂMETROS'!$B$12-'PARÂMETROS'!$B$13))</f>
        <v/>
      </c>
      <c r="G14" s="31" t="n"/>
      <c r="H14" s="29" t="n"/>
      <c r="I14" s="32" t="str">
        <f>IF(OR(A14="",E14="",G14=""),"",G14*(1-'PARÂMETROS'!$B$12)-E14)</f>
        <v/>
      </c>
      <c r="J14" s="33" t="str">
        <f>IF(A14="","",IF(H14="Aprovada",G14,0))</f>
        <v/>
      </c>
    </row>
    <row r="15" ht="22" customHeight="1">
      <c r="A15" s="34" t="n"/>
      <c r="B15" s="34" t="n"/>
      <c r="C15" s="35" t="n"/>
      <c r="D15" s="36" t="n"/>
      <c r="E15" s="37" t="str">
        <f>IF(OR(A15="",'PARÂMETROS'!$B$17=""),"",C15*'PARÂMETROS'!$B$17+D15)</f>
        <v/>
      </c>
      <c r="F15" s="37" t="str">
        <f>IF(OR(A15="",E15="",1-'PARÂMETROS'!$B$12-'PARÂMETROS'!$B$13&lt;=0),"",E15/(1-'PARÂMETROS'!$B$12-'PARÂMETROS'!$B$13))</f>
        <v/>
      </c>
      <c r="G15" s="36" t="n"/>
      <c r="H15" s="34" t="n"/>
      <c r="I15" s="37" t="str">
        <f>IF(OR(A15="",E15="",G15=""),"",G15*(1-'PARÂMETROS'!$B$12)-E15)</f>
        <v/>
      </c>
      <c r="J15" s="38" t="str">
        <f>IF(A15="","",IF(H15="Aprovada",G15,0))</f>
        <v/>
      </c>
    </row>
    <row r="16" ht="22" customHeight="1">
      <c r="A16" s="29" t="n"/>
      <c r="B16" s="29" t="n"/>
      <c r="C16" s="30" t="n"/>
      <c r="D16" s="31" t="n"/>
      <c r="E16" s="32" t="str">
        <f>IF(OR(A16="",'PARÂMETROS'!$B$17=""),"",C16*'PARÂMETROS'!$B$17+D16)</f>
        <v/>
      </c>
      <c r="F16" s="32" t="str">
        <f>IF(OR(A16="",E16="",1-'PARÂMETROS'!$B$12-'PARÂMETROS'!$B$13&lt;=0),"",E16/(1-'PARÂMETROS'!$B$12-'PARÂMETROS'!$B$13))</f>
        <v/>
      </c>
      <c r="G16" s="31" t="n"/>
      <c r="H16" s="29" t="n"/>
      <c r="I16" s="32" t="str">
        <f>IF(OR(A16="",E16="",G16=""),"",G16*(1-'PARÂMETROS'!$B$12)-E16)</f>
        <v/>
      </c>
      <c r="J16" s="33" t="str">
        <f>IF(A16="","",IF(H16="Aprovada",G16,0))</f>
        <v/>
      </c>
    </row>
    <row r="17" ht="22" customHeight="1">
      <c r="A17" s="34" t="n"/>
      <c r="B17" s="34" t="n"/>
      <c r="C17" s="35" t="n"/>
      <c r="D17" s="36" t="n"/>
      <c r="E17" s="37" t="str">
        <f>IF(OR(A17="",'PARÂMETROS'!$B$17=""),"",C17*'PARÂMETROS'!$B$17+D17)</f>
        <v/>
      </c>
      <c r="F17" s="37" t="str">
        <f>IF(OR(A17="",E17="",1-'PARÂMETROS'!$B$12-'PARÂMETROS'!$B$13&lt;=0),"",E17/(1-'PARÂMETROS'!$B$12-'PARÂMETROS'!$B$13))</f>
        <v/>
      </c>
      <c r="G17" s="36" t="n"/>
      <c r="H17" s="34" t="n"/>
      <c r="I17" s="37" t="str">
        <f>IF(OR(A17="",E17="",G17=""),"",G17*(1-'PARÂMETROS'!$B$12)-E17)</f>
        <v/>
      </c>
      <c r="J17" s="38" t="str">
        <f>IF(A17="","",IF(H17="Aprovada",G17,0))</f>
        <v/>
      </c>
    </row>
    <row r="18" ht="22" customHeight="1">
      <c r="A18" s="29" t="n"/>
      <c r="B18" s="29" t="n"/>
      <c r="C18" s="30" t="n"/>
      <c r="D18" s="31" t="n"/>
      <c r="E18" s="32" t="str">
        <f>IF(OR(A18="",'PARÂMETROS'!$B$17=""),"",C18*'PARÂMETROS'!$B$17+D18)</f>
        <v/>
      </c>
      <c r="F18" s="32" t="str">
        <f>IF(OR(A18="",E18="",1-'PARÂMETROS'!$B$12-'PARÂMETROS'!$B$13&lt;=0),"",E18/(1-'PARÂMETROS'!$B$12-'PARÂMETROS'!$B$13))</f>
        <v/>
      </c>
      <c r="G18" s="31" t="n"/>
      <c r="H18" s="29" t="n"/>
      <c r="I18" s="32" t="str">
        <f>IF(OR(A18="",E18="",G18=""),"",G18*(1-'PARÂMETROS'!$B$12)-E18)</f>
        <v/>
      </c>
      <c r="J18" s="33" t="str">
        <f>IF(A18="","",IF(H18="Aprovada",G18,0))</f>
        <v/>
      </c>
    </row>
    <row r="19" ht="22" customHeight="1">
      <c r="A19" s="34" t="n"/>
      <c r="B19" s="34" t="n"/>
      <c r="C19" s="35" t="n"/>
      <c r="D19" s="36" t="n"/>
      <c r="E19" s="37" t="str">
        <f>IF(OR(A19="",'PARÂMETROS'!$B$17=""),"",C19*'PARÂMETROS'!$B$17+D19)</f>
        <v/>
      </c>
      <c r="F19" s="37" t="str">
        <f>IF(OR(A19="",E19="",1-'PARÂMETROS'!$B$12-'PARÂMETROS'!$B$13&lt;=0),"",E19/(1-'PARÂMETROS'!$B$12-'PARÂMETROS'!$B$13))</f>
        <v/>
      </c>
      <c r="G19" s="36" t="n"/>
      <c r="H19" s="34" t="n"/>
      <c r="I19" s="37" t="str">
        <f>IF(OR(A19="",E19="",G19=""),"",G19*(1-'PARÂMETROS'!$B$12)-E19)</f>
        <v/>
      </c>
      <c r="J19" s="38" t="str">
        <f>IF(A19="","",IF(H19="Aprovada",G19,0))</f>
        <v/>
      </c>
    </row>
    <row r="20" ht="22" customHeight="1">
      <c r="A20" s="29" t="n"/>
      <c r="B20" s="29" t="n"/>
      <c r="C20" s="30" t="n"/>
      <c r="D20" s="31" t="n"/>
      <c r="E20" s="32" t="str">
        <f>IF(OR(A20="",'PARÂMETROS'!$B$17=""),"",C20*'PARÂMETROS'!$B$17+D20)</f>
        <v/>
      </c>
      <c r="F20" s="32" t="str">
        <f>IF(OR(A20="",E20="",1-'PARÂMETROS'!$B$12-'PARÂMETROS'!$B$13&lt;=0),"",E20/(1-'PARÂMETROS'!$B$12-'PARÂMETROS'!$B$13))</f>
        <v/>
      </c>
      <c r="G20" s="31" t="n"/>
      <c r="H20" s="29" t="n"/>
      <c r="I20" s="32" t="str">
        <f>IF(OR(A20="",E20="",G20=""),"",G20*(1-'PARÂMETROS'!$B$12)-E20)</f>
        <v/>
      </c>
      <c r="J20" s="33" t="str">
        <f>IF(A20="","",IF(H20="Aprovada",G20,0))</f>
        <v/>
      </c>
    </row>
    <row r="21" ht="22" customHeight="1">
      <c r="A21" s="34" t="n"/>
      <c r="B21" s="34" t="n"/>
      <c r="C21" s="35" t="n"/>
      <c r="D21" s="36" t="n"/>
      <c r="E21" s="37" t="str">
        <f>IF(OR(A21="",'PARÂMETROS'!$B$17=""),"",C21*'PARÂMETROS'!$B$17+D21)</f>
        <v/>
      </c>
      <c r="F21" s="37" t="str">
        <f>IF(OR(A21="",E21="",1-'PARÂMETROS'!$B$12-'PARÂMETROS'!$B$13&lt;=0),"",E21/(1-'PARÂMETROS'!$B$12-'PARÂMETROS'!$B$13))</f>
        <v/>
      </c>
      <c r="G21" s="36" t="n"/>
      <c r="H21" s="34" t="n"/>
      <c r="I21" s="37" t="str">
        <f>IF(OR(A21="",E21="",G21=""),"",G21*(1-'PARÂMETROS'!$B$12)-E21)</f>
        <v/>
      </c>
      <c r="J21" s="38" t="str">
        <f>IF(A21="","",IF(H21="Aprovada",G21,0))</f>
        <v/>
      </c>
    </row>
    <row r="22" ht="22" customHeight="1">
      <c r="A22" s="29" t="n"/>
      <c r="B22" s="29" t="n"/>
      <c r="C22" s="30" t="n"/>
      <c r="D22" s="31" t="n"/>
      <c r="E22" s="32" t="str">
        <f>IF(OR(A22="",'PARÂMETROS'!$B$17=""),"",C22*'PARÂMETROS'!$B$17+D22)</f>
        <v/>
      </c>
      <c r="F22" s="32" t="str">
        <f>IF(OR(A22="",E22="",1-'PARÂMETROS'!$B$12-'PARÂMETROS'!$B$13&lt;=0),"",E22/(1-'PARÂMETROS'!$B$12-'PARÂMETROS'!$B$13))</f>
        <v/>
      </c>
      <c r="G22" s="31" t="n"/>
      <c r="H22" s="29" t="n"/>
      <c r="I22" s="32" t="str">
        <f>IF(OR(A22="",E22="",G22=""),"",G22*(1-'PARÂMETROS'!$B$12)-E22)</f>
        <v/>
      </c>
      <c r="J22" s="33" t="str">
        <f>IF(A22="","",IF(H22="Aprovada",G22,0))</f>
        <v/>
      </c>
    </row>
    <row r="23" ht="22" customHeight="1">
      <c r="A23" s="34" t="n"/>
      <c r="B23" s="34" t="n"/>
      <c r="C23" s="35" t="n"/>
      <c r="D23" s="36" t="n"/>
      <c r="E23" s="37" t="str">
        <f>IF(OR(A23="",'PARÂMETROS'!$B$17=""),"",C23*'PARÂMETROS'!$B$17+D23)</f>
        <v/>
      </c>
      <c r="F23" s="37" t="str">
        <f>IF(OR(A23="",E23="",1-'PARÂMETROS'!$B$12-'PARÂMETROS'!$B$13&lt;=0),"",E23/(1-'PARÂMETROS'!$B$12-'PARÂMETROS'!$B$13))</f>
        <v/>
      </c>
      <c r="G23" s="36" t="n"/>
      <c r="H23" s="34" t="n"/>
      <c r="I23" s="37" t="str">
        <f>IF(OR(A23="",E23="",G23=""),"",G23*(1-'PARÂMETROS'!$B$12)-E23)</f>
        <v/>
      </c>
      <c r="J23" s="38" t="str">
        <f>IF(A23="","",IF(H23="Aprovada",G23,0))</f>
        <v/>
      </c>
    </row>
    <row r="24" ht="22" customHeight="1">
      <c r="A24" s="29" t="n"/>
      <c r="B24" s="29" t="n"/>
      <c r="C24" s="30" t="n"/>
      <c r="D24" s="31" t="n"/>
      <c r="E24" s="32" t="str">
        <f>IF(OR(A24="",'PARÂMETROS'!$B$17=""),"",C24*'PARÂMETROS'!$B$17+D24)</f>
        <v/>
      </c>
      <c r="F24" s="32" t="str">
        <f>IF(OR(A24="",E24="",1-'PARÂMETROS'!$B$12-'PARÂMETROS'!$B$13&lt;=0),"",E24/(1-'PARÂMETROS'!$B$12-'PARÂMETROS'!$B$13))</f>
        <v/>
      </c>
      <c r="G24" s="31" t="n"/>
      <c r="H24" s="29" t="n"/>
      <c r="I24" s="32" t="str">
        <f>IF(OR(A24="",E24="",G24=""),"",G24*(1-'PARÂMETROS'!$B$12)-E24)</f>
        <v/>
      </c>
      <c r="J24" s="33" t="str">
        <f>IF(A24="","",IF(H24="Aprovada",G24,0))</f>
        <v/>
      </c>
    </row>
    <row r="25" ht="22" customHeight="1">
      <c r="A25" s="34" t="n"/>
      <c r="B25" s="34" t="n"/>
      <c r="C25" s="35" t="n"/>
      <c r="D25" s="36" t="n"/>
      <c r="E25" s="37" t="str">
        <f>IF(OR(A25="",'PARÂMETROS'!$B$17=""),"",C25*'PARÂMETROS'!$B$17+D25)</f>
        <v/>
      </c>
      <c r="F25" s="37" t="str">
        <f>IF(OR(A25="",E25="",1-'PARÂMETROS'!$B$12-'PARÂMETROS'!$B$13&lt;=0),"",E25/(1-'PARÂMETROS'!$B$12-'PARÂMETROS'!$B$13))</f>
        <v/>
      </c>
      <c r="G25" s="36" t="n"/>
      <c r="H25" s="34" t="n"/>
      <c r="I25" s="37" t="str">
        <f>IF(OR(A25="",E25="",G25=""),"",G25*(1-'PARÂMETROS'!$B$12)-E25)</f>
        <v/>
      </c>
      <c r="J25" s="38" t="str">
        <f>IF(A25="","",IF(H25="Aprovada",G25,0))</f>
        <v/>
      </c>
    </row>
    <row r="26" ht="22" customHeight="1">
      <c r="A26" s="29" t="n"/>
      <c r="B26" s="29" t="n"/>
      <c r="C26" s="30" t="n"/>
      <c r="D26" s="31" t="n"/>
      <c r="E26" s="32" t="str">
        <f>IF(OR(A26="",'PARÂMETROS'!$B$17=""),"",C26*'PARÂMETROS'!$B$17+D26)</f>
        <v/>
      </c>
      <c r="F26" s="32" t="str">
        <f>IF(OR(A26="",E26="",1-'PARÂMETROS'!$B$12-'PARÂMETROS'!$B$13&lt;=0),"",E26/(1-'PARÂMETROS'!$B$12-'PARÂMETROS'!$B$13))</f>
        <v/>
      </c>
      <c r="G26" s="31" t="n"/>
      <c r="H26" s="29" t="n"/>
      <c r="I26" s="32" t="str">
        <f>IF(OR(A26="",E26="",G26=""),"",G26*(1-'PARÂMETROS'!$B$12)-E26)</f>
        <v/>
      </c>
      <c r="J26" s="33" t="str">
        <f>IF(A26="","",IF(H26="Aprovada",G26,0))</f>
        <v/>
      </c>
    </row>
    <row r="27" ht="22" customHeight="1">
      <c r="A27" s="34" t="n"/>
      <c r="B27" s="34" t="n"/>
      <c r="C27" s="35" t="n"/>
      <c r="D27" s="36" t="n"/>
      <c r="E27" s="37" t="str">
        <f>IF(OR(A27="",'PARÂMETROS'!$B$17=""),"",C27*'PARÂMETROS'!$B$17+D27)</f>
        <v/>
      </c>
      <c r="F27" s="37" t="str">
        <f>IF(OR(A27="",E27="",1-'PARÂMETROS'!$B$12-'PARÂMETROS'!$B$13&lt;=0),"",E27/(1-'PARÂMETROS'!$B$12-'PARÂMETROS'!$B$13))</f>
        <v/>
      </c>
      <c r="G27" s="36" t="n"/>
      <c r="H27" s="34" t="n"/>
      <c r="I27" s="37" t="str">
        <f>IF(OR(A27="",E27="",G27=""),"",G27*(1-'PARÂMETROS'!$B$12)-E27)</f>
        <v/>
      </c>
      <c r="J27" s="38" t="str">
        <f>IF(A27="","",IF(H27="Aprovada",G27,0))</f>
        <v/>
      </c>
    </row>
    <row r="28" ht="22" customHeight="1">
      <c r="A28" s="29" t="n"/>
      <c r="B28" s="29" t="n"/>
      <c r="C28" s="30" t="n"/>
      <c r="D28" s="31" t="n"/>
      <c r="E28" s="32" t="str">
        <f>IF(OR(A28="",'PARÂMETROS'!$B$17=""),"",C28*'PARÂMETROS'!$B$17+D28)</f>
        <v/>
      </c>
      <c r="F28" s="32" t="str">
        <f>IF(OR(A28="",E28="",1-'PARÂMETROS'!$B$12-'PARÂMETROS'!$B$13&lt;=0),"",E28/(1-'PARÂMETROS'!$B$12-'PARÂMETROS'!$B$13))</f>
        <v/>
      </c>
      <c r="G28" s="31" t="n"/>
      <c r="H28" s="29" t="n"/>
      <c r="I28" s="32" t="str">
        <f>IF(OR(A28="",E28="",G28=""),"",G28*(1-'PARÂMETROS'!$B$12)-E28)</f>
        <v/>
      </c>
      <c r="J28" s="33" t="str">
        <f>IF(A28="","",IF(H28="Aprovada",G28,0))</f>
        <v/>
      </c>
    </row>
    <row r="29" ht="22" customHeight="1">
      <c r="A29" s="34" t="n"/>
      <c r="B29" s="34" t="n"/>
      <c r="C29" s="35" t="n"/>
      <c r="D29" s="36" t="n"/>
      <c r="E29" s="37" t="str">
        <f>IF(OR(A29="",'PARÂMETROS'!$B$17=""),"",C29*'PARÂMETROS'!$B$17+D29)</f>
        <v/>
      </c>
      <c r="F29" s="37" t="str">
        <f>IF(OR(A29="",E29="",1-'PARÂMETROS'!$B$12-'PARÂMETROS'!$B$13&lt;=0),"",E29/(1-'PARÂMETROS'!$B$12-'PARÂMETROS'!$B$13))</f>
        <v/>
      </c>
      <c r="G29" s="36" t="n"/>
      <c r="H29" s="34" t="n"/>
      <c r="I29" s="37" t="str">
        <f>IF(OR(A29="",E29="",G29=""),"",G29*(1-'PARÂMETROS'!$B$12)-E29)</f>
        <v/>
      </c>
      <c r="J29" s="38" t="str">
        <f>IF(A29="","",IF(H29="Aprovada",G29,0))</f>
        <v/>
      </c>
    </row>
    <row r="30" ht="22" customHeight="1">
      <c r="A30" s="29" t="n"/>
      <c r="B30" s="29" t="n"/>
      <c r="C30" s="30" t="n"/>
      <c r="D30" s="31" t="n"/>
      <c r="E30" s="32" t="str">
        <f>IF(OR(A30="",'PARÂMETROS'!$B$17=""),"",C30*'PARÂMETROS'!$B$17+D30)</f>
        <v/>
      </c>
      <c r="F30" s="32" t="str">
        <f>IF(OR(A30="",E30="",1-'PARÂMETROS'!$B$12-'PARÂMETROS'!$B$13&lt;=0),"",E30/(1-'PARÂMETROS'!$B$12-'PARÂMETROS'!$B$13))</f>
        <v/>
      </c>
      <c r="G30" s="31" t="n"/>
      <c r="H30" s="29" t="n"/>
      <c r="I30" s="32" t="str">
        <f>IF(OR(A30="",E30="",G30=""),"",G30*(1-'PARÂMETROS'!$B$12)-E30)</f>
        <v/>
      </c>
      <c r="J30" s="33" t="str">
        <f>IF(A30="","",IF(H30="Aprovada",G30,0))</f>
        <v/>
      </c>
    </row>
    <row r="31" ht="22" customHeight="1">
      <c r="A31" s="34" t="n"/>
      <c r="B31" s="34" t="n"/>
      <c r="C31" s="35" t="n"/>
      <c r="D31" s="36" t="n"/>
      <c r="E31" s="37" t="str">
        <f>IF(OR(A31="",'PARÂMETROS'!$B$17=""),"",C31*'PARÂMETROS'!$B$17+D31)</f>
        <v/>
      </c>
      <c r="F31" s="37" t="str">
        <f>IF(OR(A31="",E31="",1-'PARÂMETROS'!$B$12-'PARÂMETROS'!$B$13&lt;=0),"",E31/(1-'PARÂMETROS'!$B$12-'PARÂMETROS'!$B$13))</f>
        <v/>
      </c>
      <c r="G31" s="36" t="n"/>
      <c r="H31" s="34" t="n"/>
      <c r="I31" s="37" t="str">
        <f>IF(OR(A31="",E31="",G31=""),"",G31*(1-'PARÂMETROS'!$B$12)-E31)</f>
        <v/>
      </c>
      <c r="J31" s="38" t="str">
        <f>IF(A31="","",IF(H31="Aprovada",G31,0))</f>
        <v/>
      </c>
    </row>
    <row r="32" ht="22" customHeight="1">
      <c r="A32" s="29" t="n"/>
      <c r="B32" s="29" t="n"/>
      <c r="C32" s="30" t="n"/>
      <c r="D32" s="31" t="n"/>
      <c r="E32" s="32" t="str">
        <f>IF(OR(A32="",'PARÂMETROS'!$B$17=""),"",C32*'PARÂMETROS'!$B$17+D32)</f>
        <v/>
      </c>
      <c r="F32" s="32" t="str">
        <f>IF(OR(A32="",E32="",1-'PARÂMETROS'!$B$12-'PARÂMETROS'!$B$13&lt;=0),"",E32/(1-'PARÂMETROS'!$B$12-'PARÂMETROS'!$B$13))</f>
        <v/>
      </c>
      <c r="G32" s="31" t="n"/>
      <c r="H32" s="29" t="n"/>
      <c r="I32" s="32" t="str">
        <f>IF(OR(A32="",E32="",G32=""),"",G32*(1-'PARÂMETROS'!$B$12)-E32)</f>
        <v/>
      </c>
      <c r="J32" s="33" t="str">
        <f>IF(A32="","",IF(H32="Aprovada",G32,0))</f>
        <v/>
      </c>
    </row>
    <row r="33" ht="22" customHeight="1">
      <c r="A33" s="34" t="n"/>
      <c r="B33" s="34" t="n"/>
      <c r="C33" s="35" t="n"/>
      <c r="D33" s="36" t="n"/>
      <c r="E33" s="37" t="str">
        <f>IF(OR(A33="",'PARÂMETROS'!$B$17=""),"",C33*'PARÂMETROS'!$B$17+D33)</f>
        <v/>
      </c>
      <c r="F33" s="37" t="str">
        <f>IF(OR(A33="",E33="",1-'PARÂMETROS'!$B$12-'PARÂMETROS'!$B$13&lt;=0),"",E33/(1-'PARÂMETROS'!$B$12-'PARÂMETROS'!$B$13))</f>
        <v/>
      </c>
      <c r="G33" s="36" t="n"/>
      <c r="H33" s="34" t="n"/>
      <c r="I33" s="37" t="str">
        <f>IF(OR(A33="",E33="",G33=""),"",G33*(1-'PARÂMETROS'!$B$12)-E33)</f>
        <v/>
      </c>
      <c r="J33" s="38" t="str">
        <f>IF(A33="","",IF(H33="Aprovada",G33,0))</f>
        <v/>
      </c>
    </row>
    <row r="34" ht="22" customHeight="1">
      <c r="A34" s="29" t="n"/>
      <c r="B34" s="29" t="n"/>
      <c r="C34" s="30" t="n"/>
      <c r="D34" s="31" t="n"/>
      <c r="E34" s="32" t="str">
        <f>IF(OR(A34="",'PARÂMETROS'!$B$17=""),"",C34*'PARÂMETROS'!$B$17+D34)</f>
        <v/>
      </c>
      <c r="F34" s="32" t="str">
        <f>IF(OR(A34="",E34="",1-'PARÂMETROS'!$B$12-'PARÂMETROS'!$B$13&lt;=0),"",E34/(1-'PARÂMETROS'!$B$12-'PARÂMETROS'!$B$13))</f>
        <v/>
      </c>
      <c r="G34" s="31" t="n"/>
      <c r="H34" s="29" t="n"/>
      <c r="I34" s="32" t="str">
        <f>IF(OR(A34="",E34="",G34=""),"",G34*(1-'PARÂMETROS'!$B$12)-E34)</f>
        <v/>
      </c>
      <c r="J34" s="33" t="str">
        <f>IF(A34="","",IF(H34="Aprovada",G34,0))</f>
        <v/>
      </c>
    </row>
    <row r="35" ht="22" customHeight="1">
      <c r="A35" s="34" t="n"/>
      <c r="B35" s="34" t="n"/>
      <c r="C35" s="35" t="n"/>
      <c r="D35" s="36" t="n"/>
      <c r="E35" s="37" t="str">
        <f>IF(OR(A35="",'PARÂMETROS'!$B$17=""),"",C35*'PARÂMETROS'!$B$17+D35)</f>
        <v/>
      </c>
      <c r="F35" s="37" t="str">
        <f>IF(OR(A35="",E35="",1-'PARÂMETROS'!$B$12-'PARÂMETROS'!$B$13&lt;=0),"",E35/(1-'PARÂMETROS'!$B$12-'PARÂMETROS'!$B$13))</f>
        <v/>
      </c>
      <c r="G35" s="36" t="n"/>
      <c r="H35" s="34" t="n"/>
      <c r="I35" s="37" t="str">
        <f>IF(OR(A35="",E35="",G35=""),"",G35*(1-'PARÂMETROS'!$B$12)-E35)</f>
        <v/>
      </c>
      <c r="J35" s="38" t="str">
        <f>IF(A35="","",IF(H35="Aprovada",G35,0))</f>
        <v/>
      </c>
    </row>
    <row r="36" ht="22" customHeight="1">
      <c r="A36" s="29" t="n"/>
      <c r="B36" s="29" t="n"/>
      <c r="C36" s="30" t="n"/>
      <c r="D36" s="31" t="n"/>
      <c r="E36" s="32" t="str">
        <f>IF(OR(A36="",'PARÂMETROS'!$B$17=""),"",C36*'PARÂMETROS'!$B$17+D36)</f>
        <v/>
      </c>
      <c r="F36" s="32" t="str">
        <f>IF(OR(A36="",E36="",1-'PARÂMETROS'!$B$12-'PARÂMETROS'!$B$13&lt;=0),"",E36/(1-'PARÂMETROS'!$B$12-'PARÂMETROS'!$B$13))</f>
        <v/>
      </c>
      <c r="G36" s="31" t="n"/>
      <c r="H36" s="29" t="n"/>
      <c r="I36" s="32" t="str">
        <f>IF(OR(A36="",E36="",G36=""),"",G36*(1-'PARÂMETROS'!$B$12)-E36)</f>
        <v/>
      </c>
      <c r="J36" s="33" t="str">
        <f>IF(A36="","",IF(H36="Aprovada",G36,0))</f>
        <v/>
      </c>
    </row>
    <row r="37" ht="22" customHeight="1">
      <c r="A37" s="34" t="n"/>
      <c r="B37" s="34" t="n"/>
      <c r="C37" s="35" t="n"/>
      <c r="D37" s="36" t="n"/>
      <c r="E37" s="37" t="str">
        <f>IF(OR(A37="",'PARÂMETROS'!$B$17=""),"",C37*'PARÂMETROS'!$B$17+D37)</f>
        <v/>
      </c>
      <c r="F37" s="37" t="str">
        <f>IF(OR(A37="",E37="",1-'PARÂMETROS'!$B$12-'PARÂMETROS'!$B$13&lt;=0),"",E37/(1-'PARÂMETROS'!$B$12-'PARÂMETROS'!$B$13))</f>
        <v/>
      </c>
      <c r="G37" s="36" t="n"/>
      <c r="H37" s="34" t="n"/>
      <c r="I37" s="37" t="str">
        <f>IF(OR(A37="",E37="",G37=""),"",G37*(1-'PARÂMETROS'!$B$12)-E37)</f>
        <v/>
      </c>
      <c r="J37" s="38" t="str">
        <f>IF(A37="","",IF(H37="Aprovada",G37,0))</f>
        <v/>
      </c>
    </row>
    <row r="38" ht="22" customHeight="1">
      <c r="A38" s="29" t="n"/>
      <c r="B38" s="29" t="n"/>
      <c r="C38" s="30" t="n"/>
      <c r="D38" s="31" t="n"/>
      <c r="E38" s="32" t="str">
        <f>IF(OR(A38="",'PARÂMETROS'!$B$17=""),"",C38*'PARÂMETROS'!$B$17+D38)</f>
        <v/>
      </c>
      <c r="F38" s="32" t="str">
        <f>IF(OR(A38="",E38="",1-'PARÂMETROS'!$B$12-'PARÂMETROS'!$B$13&lt;=0),"",E38/(1-'PARÂMETROS'!$B$12-'PARÂMETROS'!$B$13))</f>
        <v/>
      </c>
      <c r="G38" s="31" t="n"/>
      <c r="H38" s="29" t="n"/>
      <c r="I38" s="32" t="str">
        <f>IF(OR(A38="",E38="",G38=""),"",G38*(1-'PARÂMETROS'!$B$12)-E38)</f>
        <v/>
      </c>
      <c r="J38" s="33" t="str">
        <f>IF(A38="","",IF(H38="Aprovada",G38,0))</f>
        <v/>
      </c>
    </row>
    <row r="39" ht="22" customHeight="1">
      <c r="A39" s="34" t="n"/>
      <c r="B39" s="34" t="n"/>
      <c r="C39" s="35" t="n"/>
      <c r="D39" s="36" t="n"/>
      <c r="E39" s="37" t="str">
        <f>IF(OR(A39="",'PARÂMETROS'!$B$17=""),"",C39*'PARÂMETROS'!$B$17+D39)</f>
        <v/>
      </c>
      <c r="F39" s="37" t="str">
        <f>IF(OR(A39="",E39="",1-'PARÂMETROS'!$B$12-'PARÂMETROS'!$B$13&lt;=0),"",E39/(1-'PARÂMETROS'!$B$12-'PARÂMETROS'!$B$13))</f>
        <v/>
      </c>
      <c r="G39" s="36" t="n"/>
      <c r="H39" s="34" t="n"/>
      <c r="I39" s="37" t="str">
        <f>IF(OR(A39="",E39="",G39=""),"",G39*(1-'PARÂMETROS'!$B$12)-E39)</f>
        <v/>
      </c>
      <c r="J39" s="38" t="str">
        <f>IF(A39="","",IF(H39="Aprovada",G39,0))</f>
        <v/>
      </c>
    </row>
    <row r="40" ht="22" customHeight="1">
      <c r="A40" s="29" t="n"/>
      <c r="B40" s="29" t="n"/>
      <c r="C40" s="30" t="n"/>
      <c r="D40" s="31" t="n"/>
      <c r="E40" s="32" t="str">
        <f>IF(OR(A40="",'PARÂMETROS'!$B$17=""),"",C40*'PARÂMETROS'!$B$17+D40)</f>
        <v/>
      </c>
      <c r="F40" s="32" t="str">
        <f>IF(OR(A40="",E40="",1-'PARÂMETROS'!$B$12-'PARÂMETROS'!$B$13&lt;=0),"",E40/(1-'PARÂMETROS'!$B$12-'PARÂMETROS'!$B$13))</f>
        <v/>
      </c>
      <c r="G40" s="31" t="n"/>
      <c r="H40" s="29" t="n"/>
      <c r="I40" s="32" t="str">
        <f>IF(OR(A40="",E40="",G40=""),"",G40*(1-'PARÂMETROS'!$B$12)-E40)</f>
        <v/>
      </c>
      <c r="J40" s="33" t="str">
        <f>IF(A40="","",IF(H40="Aprovada",G40,0))</f>
        <v/>
      </c>
    </row>
    <row r="41" ht="22" customHeight="1">
      <c r="A41" s="34" t="n"/>
      <c r="B41" s="34" t="n"/>
      <c r="C41" s="35" t="n"/>
      <c r="D41" s="36" t="n"/>
      <c r="E41" s="37" t="str">
        <f>IF(OR(A41="",'PARÂMETROS'!$B$17=""),"",C41*'PARÂMETROS'!$B$17+D41)</f>
        <v/>
      </c>
      <c r="F41" s="37" t="str">
        <f>IF(OR(A41="",E41="",1-'PARÂMETROS'!$B$12-'PARÂMETROS'!$B$13&lt;=0),"",E41/(1-'PARÂMETROS'!$B$12-'PARÂMETROS'!$B$13))</f>
        <v/>
      </c>
      <c r="G41" s="36" t="n"/>
      <c r="H41" s="34" t="n"/>
      <c r="I41" s="37" t="str">
        <f>IF(OR(A41="",E41="",G41=""),"",G41*(1-'PARÂMETROS'!$B$12)-E41)</f>
        <v/>
      </c>
      <c r="J41" s="38" t="str">
        <f>IF(A41="","",IF(H41="Aprovada",G41,0))</f>
        <v/>
      </c>
    </row>
    <row r="42" ht="22" customHeight="1">
      <c r="A42" s="29" t="n"/>
      <c r="B42" s="29" t="n"/>
      <c r="C42" s="30" t="n"/>
      <c r="D42" s="31" t="n"/>
      <c r="E42" s="32" t="str">
        <f>IF(OR(A42="",'PARÂMETROS'!$B$17=""),"",C42*'PARÂMETROS'!$B$17+D42)</f>
        <v/>
      </c>
      <c r="F42" s="32" t="str">
        <f>IF(OR(A42="",E42="",1-'PARÂMETROS'!$B$12-'PARÂMETROS'!$B$13&lt;=0),"",E42/(1-'PARÂMETROS'!$B$12-'PARÂMETROS'!$B$13))</f>
        <v/>
      </c>
      <c r="G42" s="31" t="n"/>
      <c r="H42" s="29" t="n"/>
      <c r="I42" s="32" t="str">
        <f>IF(OR(A42="",E42="",G42=""),"",G42*(1-'PARÂMETROS'!$B$12)-E42)</f>
        <v/>
      </c>
      <c r="J42" s="33" t="str">
        <f>IF(A42="","",IF(H42="Aprovada",G42,0))</f>
        <v/>
      </c>
    </row>
    <row r="43" ht="22" customHeight="1">
      <c r="A43" s="34" t="n"/>
      <c r="B43" s="34" t="n"/>
      <c r="C43" s="35" t="n"/>
      <c r="D43" s="36" t="n"/>
      <c r="E43" s="37" t="str">
        <f>IF(OR(A43="",'PARÂMETROS'!$B$17=""),"",C43*'PARÂMETROS'!$B$17+D43)</f>
        <v/>
      </c>
      <c r="F43" s="37" t="str">
        <f>IF(OR(A43="",E43="",1-'PARÂMETROS'!$B$12-'PARÂMETROS'!$B$13&lt;=0),"",E43/(1-'PARÂMETROS'!$B$12-'PARÂMETROS'!$B$13))</f>
        <v/>
      </c>
      <c r="G43" s="36" t="n"/>
      <c r="H43" s="34" t="n"/>
      <c r="I43" s="37" t="str">
        <f>IF(OR(A43="",E43="",G43=""),"",G43*(1-'PARÂMETROS'!$B$12)-E43)</f>
        <v/>
      </c>
      <c r="J43" s="38" t="str">
        <f>IF(A43="","",IF(H43="Aprovada",G43,0))</f>
        <v/>
      </c>
    </row>
    <row r="44" ht="22" customHeight="1">
      <c r="A44" s="29" t="n"/>
      <c r="B44" s="29" t="n"/>
      <c r="C44" s="30" t="n"/>
      <c r="D44" s="31" t="n"/>
      <c r="E44" s="32" t="str">
        <f>IF(OR(A44="",'PARÂMETROS'!$B$17=""),"",C44*'PARÂMETROS'!$B$17+D44)</f>
        <v/>
      </c>
      <c r="F44" s="32" t="str">
        <f>IF(OR(A44="",E44="",1-'PARÂMETROS'!$B$12-'PARÂMETROS'!$B$13&lt;=0),"",E44/(1-'PARÂMETROS'!$B$12-'PARÂMETROS'!$B$13))</f>
        <v/>
      </c>
      <c r="G44" s="31" t="n"/>
      <c r="H44" s="29" t="n"/>
      <c r="I44" s="32" t="str">
        <f>IF(OR(A44="",E44="",G44=""),"",G44*(1-'PARÂMETROS'!$B$12)-E44)</f>
        <v/>
      </c>
      <c r="J44" s="33" t="str">
        <f>IF(A44="","",IF(H44="Aprovada",G44,0))</f>
        <v/>
      </c>
    </row>
    <row r="45" ht="22" customHeight="1">
      <c r="A45" s="34" t="n"/>
      <c r="B45" s="34" t="n"/>
      <c r="C45" s="35" t="n"/>
      <c r="D45" s="36" t="n"/>
      <c r="E45" s="37" t="str">
        <f>IF(OR(A45="",'PARÂMETROS'!$B$17=""),"",C45*'PARÂMETROS'!$B$17+D45)</f>
        <v/>
      </c>
      <c r="F45" s="37" t="str">
        <f>IF(OR(A45="",E45="",1-'PARÂMETROS'!$B$12-'PARÂMETROS'!$B$13&lt;=0),"",E45/(1-'PARÂMETROS'!$B$12-'PARÂMETROS'!$B$13))</f>
        <v/>
      </c>
      <c r="G45" s="36" t="n"/>
      <c r="H45" s="34" t="n"/>
      <c r="I45" s="37" t="str">
        <f>IF(OR(A45="",E45="",G45=""),"",G45*(1-'PARÂMETROS'!$B$12)-E45)</f>
        <v/>
      </c>
      <c r="J45" s="38" t="str">
        <f>IF(A45="","",IF(H45="Aprovada",G45,0))</f>
        <v/>
      </c>
    </row>
    <row r="46" ht="22" customHeight="1">
      <c r="A46" s="29" t="n"/>
      <c r="B46" s="29" t="n"/>
      <c r="C46" s="30" t="n"/>
      <c r="D46" s="31" t="n"/>
      <c r="E46" s="32" t="str">
        <f>IF(OR(A46="",'PARÂMETROS'!$B$17=""),"",C46*'PARÂMETROS'!$B$17+D46)</f>
        <v/>
      </c>
      <c r="F46" s="32" t="str">
        <f>IF(OR(A46="",E46="",1-'PARÂMETROS'!$B$12-'PARÂMETROS'!$B$13&lt;=0),"",E46/(1-'PARÂMETROS'!$B$12-'PARÂMETROS'!$B$13))</f>
        <v/>
      </c>
      <c r="G46" s="31" t="n"/>
      <c r="H46" s="29" t="n"/>
      <c r="I46" s="32" t="str">
        <f>IF(OR(A46="",E46="",G46=""),"",G46*(1-'PARÂMETROS'!$B$12)-E46)</f>
        <v/>
      </c>
      <c r="J46" s="33" t="str">
        <f>IF(A46="","",IF(H46="Aprovada",G46,0))</f>
        <v/>
      </c>
    </row>
    <row r="47" ht="22" customHeight="1">
      <c r="A47" s="34" t="n"/>
      <c r="B47" s="34" t="n"/>
      <c r="C47" s="35" t="n"/>
      <c r="D47" s="36" t="n"/>
      <c r="E47" s="37" t="str">
        <f>IF(OR(A47="",'PARÂMETROS'!$B$17=""),"",C47*'PARÂMETROS'!$B$17+D47)</f>
        <v/>
      </c>
      <c r="F47" s="37" t="str">
        <f>IF(OR(A47="",E47="",1-'PARÂMETROS'!$B$12-'PARÂMETROS'!$B$13&lt;=0),"",E47/(1-'PARÂMETROS'!$B$12-'PARÂMETROS'!$B$13))</f>
        <v/>
      </c>
      <c r="G47" s="36" t="n"/>
      <c r="H47" s="34" t="n"/>
      <c r="I47" s="37" t="str">
        <f>IF(OR(A47="",E47="",G47=""),"",G47*(1-'PARÂMETROS'!$B$12)-E47)</f>
        <v/>
      </c>
      <c r="J47" s="38" t="str">
        <f>IF(A47="","",IF(H47="Aprovada",G47,0))</f>
        <v/>
      </c>
    </row>
    <row r="48" ht="22" customHeight="1">
      <c r="A48" s="29" t="n"/>
      <c r="B48" s="29" t="n"/>
      <c r="C48" s="30" t="n"/>
      <c r="D48" s="31" t="n"/>
      <c r="E48" s="32" t="str">
        <f>IF(OR(A48="",'PARÂMETROS'!$B$17=""),"",C48*'PARÂMETROS'!$B$17+D48)</f>
        <v/>
      </c>
      <c r="F48" s="32" t="str">
        <f>IF(OR(A48="",E48="",1-'PARÂMETROS'!$B$12-'PARÂMETROS'!$B$13&lt;=0),"",E48/(1-'PARÂMETROS'!$B$12-'PARÂMETROS'!$B$13))</f>
        <v/>
      </c>
      <c r="G48" s="31" t="n"/>
      <c r="H48" s="29" t="n"/>
      <c r="I48" s="32" t="str">
        <f>IF(OR(A48="",E48="",G48=""),"",G48*(1-'PARÂMETROS'!$B$12)-E48)</f>
        <v/>
      </c>
      <c r="J48" s="33" t="str">
        <f>IF(A48="","",IF(H48="Aprovada",G48,0))</f>
        <v/>
      </c>
    </row>
    <row r="49" ht="22" customHeight="1">
      <c r="A49" s="34" t="n"/>
      <c r="B49" s="34" t="n"/>
      <c r="C49" s="35" t="n"/>
      <c r="D49" s="36" t="n"/>
      <c r="E49" s="37" t="str">
        <f>IF(OR(A49="",'PARÂMETROS'!$B$17=""),"",C49*'PARÂMETROS'!$B$17+D49)</f>
        <v/>
      </c>
      <c r="F49" s="37" t="str">
        <f>IF(OR(A49="",E49="",1-'PARÂMETROS'!$B$12-'PARÂMETROS'!$B$13&lt;=0),"",E49/(1-'PARÂMETROS'!$B$12-'PARÂMETROS'!$B$13))</f>
        <v/>
      </c>
      <c r="G49" s="36" t="n"/>
      <c r="H49" s="34" t="n"/>
      <c r="I49" s="37" t="str">
        <f>IF(OR(A49="",E49="",G49=""),"",G49*(1-'PARÂMETROS'!$B$12)-E49)</f>
        <v/>
      </c>
      <c r="J49" s="38" t="str">
        <f>IF(A49="","",IF(H49="Aprovada",G49,0))</f>
        <v/>
      </c>
    </row>
    <row r="50" ht="22" customHeight="1">
      <c r="A50" s="29" t="n"/>
      <c r="B50" s="29" t="n"/>
      <c r="C50" s="30" t="n"/>
      <c r="D50" s="31" t="n"/>
      <c r="E50" s="32" t="str">
        <f>IF(OR(A50="",'PARÂMETROS'!$B$17=""),"",C50*'PARÂMETROS'!$B$17+D50)</f>
        <v/>
      </c>
      <c r="F50" s="32" t="str">
        <f>IF(OR(A50="",E50="",1-'PARÂMETROS'!$B$12-'PARÂMETROS'!$B$13&lt;=0),"",E50/(1-'PARÂMETROS'!$B$12-'PARÂMETROS'!$B$13))</f>
        <v/>
      </c>
      <c r="G50" s="31" t="n"/>
      <c r="H50" s="29" t="n"/>
      <c r="I50" s="32" t="str">
        <f>IF(OR(A50="",E50="",G50=""),"",G50*(1-'PARÂMETROS'!$B$12)-E50)</f>
        <v/>
      </c>
      <c r="J50" s="33" t="str">
        <f>IF(A50="","",IF(H50="Aprovada",G50,0))</f>
        <v/>
      </c>
    </row>
    <row r="51" ht="22" customHeight="1">
      <c r="A51" s="34" t="n"/>
      <c r="B51" s="34" t="n"/>
      <c r="C51" s="35" t="n"/>
      <c r="D51" s="36" t="n"/>
      <c r="E51" s="37" t="str">
        <f>IF(OR(A51="",'PARÂMETROS'!$B$17=""),"",C51*'PARÂMETROS'!$B$17+D51)</f>
        <v/>
      </c>
      <c r="F51" s="37" t="str">
        <f>IF(OR(A51="",E51="",1-'PARÂMETROS'!$B$12-'PARÂMETROS'!$B$13&lt;=0),"",E51/(1-'PARÂMETROS'!$B$12-'PARÂMETROS'!$B$13))</f>
        <v/>
      </c>
      <c r="G51" s="36" t="n"/>
      <c r="H51" s="34" t="n"/>
      <c r="I51" s="37" t="str">
        <f>IF(OR(A51="",E51="",G51=""),"",G51*(1-'PARÂMETROS'!$B$12)-E51)</f>
        <v/>
      </c>
      <c r="J51" s="38" t="str">
        <f>IF(A51="","",IF(H51="Aprovada",G51,0))</f>
        <v/>
      </c>
    </row>
    <row r="52" ht="22" customHeight="1">
      <c r="A52" s="29" t="n"/>
      <c r="B52" s="29" t="n"/>
      <c r="C52" s="30" t="n"/>
      <c r="D52" s="31" t="n"/>
      <c r="E52" s="32" t="str">
        <f>IF(OR(A52="",'PARÂMETROS'!$B$17=""),"",C52*'PARÂMETROS'!$B$17+D52)</f>
        <v/>
      </c>
      <c r="F52" s="32" t="str">
        <f>IF(OR(A52="",E52="",1-'PARÂMETROS'!$B$12-'PARÂMETROS'!$B$13&lt;=0),"",E52/(1-'PARÂMETROS'!$B$12-'PARÂMETROS'!$B$13))</f>
        <v/>
      </c>
      <c r="G52" s="31" t="n"/>
      <c r="H52" s="29" t="n"/>
      <c r="I52" s="32" t="str">
        <f>IF(OR(A52="",E52="",G52=""),"",G52*(1-'PARÂMETROS'!$B$12)-E52)</f>
        <v/>
      </c>
      <c r="J52" s="33" t="str">
        <f>IF(A52="","",IF(H52="Aprovada",G52,0))</f>
        <v/>
      </c>
    </row>
    <row r="53" ht="22" customHeight="1">
      <c r="A53" s="34" t="n"/>
      <c r="B53" s="34" t="n"/>
      <c r="C53" s="35" t="n"/>
      <c r="D53" s="36" t="n"/>
      <c r="E53" s="37" t="str">
        <f>IF(OR(A53="",'PARÂMETROS'!$B$17=""),"",C53*'PARÂMETROS'!$B$17+D53)</f>
        <v/>
      </c>
      <c r="F53" s="37" t="str">
        <f>IF(OR(A53="",E53="",1-'PARÂMETROS'!$B$12-'PARÂMETROS'!$B$13&lt;=0),"",E53/(1-'PARÂMETROS'!$B$12-'PARÂMETROS'!$B$13))</f>
        <v/>
      </c>
      <c r="G53" s="36" t="n"/>
      <c r="H53" s="34" t="n"/>
      <c r="I53" s="37" t="str">
        <f>IF(OR(A53="",E53="",G53=""),"",G53*(1-'PARÂMETROS'!$B$12)-E53)</f>
        <v/>
      </c>
      <c r="J53" s="38" t="str">
        <f>IF(A53="","",IF(H53="Aprovada",G53,0))</f>
        <v/>
      </c>
    </row>
    <row r="54" ht="22" customHeight="1">
      <c r="A54" s="29" t="n"/>
      <c r="B54" s="29" t="n"/>
      <c r="C54" s="30" t="n"/>
      <c r="D54" s="31" t="n"/>
      <c r="E54" s="32" t="str">
        <f>IF(OR(A54="",'PARÂMETROS'!$B$17=""),"",C54*'PARÂMETROS'!$B$17+D54)</f>
        <v/>
      </c>
      <c r="F54" s="32" t="str">
        <f>IF(OR(A54="",E54="",1-'PARÂMETROS'!$B$12-'PARÂMETROS'!$B$13&lt;=0),"",E54/(1-'PARÂMETROS'!$B$12-'PARÂMETROS'!$B$13))</f>
        <v/>
      </c>
      <c r="G54" s="31" t="n"/>
      <c r="H54" s="29" t="n"/>
      <c r="I54" s="32" t="str">
        <f>IF(OR(A54="",E54="",G54=""),"",G54*(1-'PARÂMETROS'!$B$12)-E54)</f>
        <v/>
      </c>
      <c r="J54" s="33" t="str">
        <f>IF(A54="","",IF(H54="Aprovada",G54,0))</f>
        <v/>
      </c>
    </row>
    <row r="55" ht="22" customHeight="1">
      <c r="A55" s="34" t="n"/>
      <c r="B55" s="34" t="n"/>
      <c r="C55" s="35" t="n"/>
      <c r="D55" s="36" t="n"/>
      <c r="E55" s="37" t="str">
        <f>IF(OR(A55="",'PARÂMETROS'!$B$17=""),"",C55*'PARÂMETROS'!$B$17+D55)</f>
        <v/>
      </c>
      <c r="F55" s="37" t="str">
        <f>IF(OR(A55="",E55="",1-'PARÂMETROS'!$B$12-'PARÂMETROS'!$B$13&lt;=0),"",E55/(1-'PARÂMETROS'!$B$12-'PARÂMETROS'!$B$13))</f>
        <v/>
      </c>
      <c r="G55" s="36" t="n"/>
      <c r="H55" s="34" t="n"/>
      <c r="I55" s="37" t="str">
        <f>IF(OR(A55="",E55="",G55=""),"",G55*(1-'PARÂMETROS'!$B$12)-E55)</f>
        <v/>
      </c>
      <c r="J55" s="38" t="str">
        <f>IF(A55="","",IF(H55="Aprovada",G55,0))</f>
        <v/>
      </c>
    </row>
    <row r="56" ht="22" customHeight="1">
      <c r="A56" s="29" t="n"/>
      <c r="B56" s="29" t="n"/>
      <c r="C56" s="30" t="n"/>
      <c r="D56" s="31" t="n"/>
      <c r="E56" s="32" t="str">
        <f>IF(OR(A56="",'PARÂMETROS'!$B$17=""),"",C56*'PARÂMETROS'!$B$17+D56)</f>
        <v/>
      </c>
      <c r="F56" s="32" t="str">
        <f>IF(OR(A56="",E56="",1-'PARÂMETROS'!$B$12-'PARÂMETROS'!$B$13&lt;=0),"",E56/(1-'PARÂMETROS'!$B$12-'PARÂMETROS'!$B$13))</f>
        <v/>
      </c>
      <c r="G56" s="31" t="n"/>
      <c r="H56" s="29" t="n"/>
      <c r="I56" s="32" t="str">
        <f>IF(OR(A56="",E56="",G56=""),"",G56*(1-'PARÂMETROS'!$B$12)-E56)</f>
        <v/>
      </c>
      <c r="J56" s="33" t="str">
        <f>IF(A56="","",IF(H56="Aprovada",G56,0))</f>
        <v/>
      </c>
    </row>
    <row r="57" ht="22" customHeight="1">
      <c r="A57" s="34" t="n"/>
      <c r="B57" s="34" t="n"/>
      <c r="C57" s="35" t="n"/>
      <c r="D57" s="36" t="n"/>
      <c r="E57" s="37" t="str">
        <f>IF(OR(A57="",'PARÂMETROS'!$B$17=""),"",C57*'PARÂMETROS'!$B$17+D57)</f>
        <v/>
      </c>
      <c r="F57" s="37" t="str">
        <f>IF(OR(A57="",E57="",1-'PARÂMETROS'!$B$12-'PARÂMETROS'!$B$13&lt;=0),"",E57/(1-'PARÂMETROS'!$B$12-'PARÂMETROS'!$B$13))</f>
        <v/>
      </c>
      <c r="G57" s="36" t="n"/>
      <c r="H57" s="34" t="n"/>
      <c r="I57" s="37" t="str">
        <f>IF(OR(A57="",E57="",G57=""),"",G57*(1-'PARÂMETROS'!$B$12)-E57)</f>
        <v/>
      </c>
      <c r="J57" s="38" t="str">
        <f>IF(A57="","",IF(H57="Aprovada",G57,0))</f>
        <v/>
      </c>
    </row>
    <row r="58" ht="22" customHeight="1">
      <c r="A58" s="29" t="n"/>
      <c r="B58" s="29" t="n"/>
      <c r="C58" s="30" t="n"/>
      <c r="D58" s="31" t="n"/>
      <c r="E58" s="32" t="str">
        <f>IF(OR(A58="",'PARÂMETROS'!$B$17=""),"",C58*'PARÂMETROS'!$B$17+D58)</f>
        <v/>
      </c>
      <c r="F58" s="32" t="str">
        <f>IF(OR(A58="",E58="",1-'PARÂMETROS'!$B$12-'PARÂMETROS'!$B$13&lt;=0),"",E58/(1-'PARÂMETROS'!$B$12-'PARÂMETROS'!$B$13))</f>
        <v/>
      </c>
      <c r="G58" s="31" t="n"/>
      <c r="H58" s="29" t="n"/>
      <c r="I58" s="32" t="str">
        <f>IF(OR(A58="",E58="",G58=""),"",G58*(1-'PARÂMETROS'!$B$12)-E58)</f>
        <v/>
      </c>
      <c r="J58" s="33" t="str">
        <f>IF(A58="","",IF(H58="Aprovada",G58,0))</f>
        <v/>
      </c>
    </row>
    <row r="59" ht="22" customHeight="1">
      <c r="A59" s="34" t="n"/>
      <c r="B59" s="34" t="n"/>
      <c r="C59" s="35" t="n"/>
      <c r="D59" s="36" t="n"/>
      <c r="E59" s="37" t="str">
        <f>IF(OR(A59="",'PARÂMETROS'!$B$17=""),"",C59*'PARÂMETROS'!$B$17+D59)</f>
        <v/>
      </c>
      <c r="F59" s="37" t="str">
        <f>IF(OR(A59="",E59="",1-'PARÂMETROS'!$B$12-'PARÂMETROS'!$B$13&lt;=0),"",E59/(1-'PARÂMETROS'!$B$12-'PARÂMETROS'!$B$13))</f>
        <v/>
      </c>
      <c r="G59" s="36" t="n"/>
      <c r="H59" s="34" t="n"/>
      <c r="I59" s="37" t="str">
        <f>IF(OR(A59="",E59="",G59=""),"",G59*(1-'PARÂMETROS'!$B$12)-E59)</f>
        <v/>
      </c>
      <c r="J59" s="38" t="str">
        <f>IF(A59="","",IF(H59="Aprovada",G59,0))</f>
        <v/>
      </c>
    </row>
    <row r="60" ht="22" customHeight="1">
      <c r="A60" s="29" t="n"/>
      <c r="B60" s="29" t="n"/>
      <c r="C60" s="30" t="n"/>
      <c r="D60" s="31" t="n"/>
      <c r="E60" s="32" t="str">
        <f>IF(OR(A60="",'PARÂMETROS'!$B$17=""),"",C60*'PARÂMETROS'!$B$17+D60)</f>
        <v/>
      </c>
      <c r="F60" s="32" t="str">
        <f>IF(OR(A60="",E60="",1-'PARÂMETROS'!$B$12-'PARÂMETROS'!$B$13&lt;=0),"",E60/(1-'PARÂMETROS'!$B$12-'PARÂMETROS'!$B$13))</f>
        <v/>
      </c>
      <c r="G60" s="31" t="n"/>
      <c r="H60" s="29" t="n"/>
      <c r="I60" s="32" t="str">
        <f>IF(OR(A60="",E60="",G60=""),"",G60*(1-'PARÂMETROS'!$B$12)-E60)</f>
        <v/>
      </c>
      <c r="J60" s="33" t="str">
        <f>IF(A60="","",IF(H60="Aprovada",G60,0))</f>
        <v/>
      </c>
    </row>
    <row r="61" ht="22" customHeight="1">
      <c r="A61" s="34" t="n"/>
      <c r="B61" s="34" t="n"/>
      <c r="C61" s="35" t="n"/>
      <c r="D61" s="36" t="n"/>
      <c r="E61" s="37" t="str">
        <f>IF(OR(A61="",'PARÂMETROS'!$B$17=""),"",C61*'PARÂMETROS'!$B$17+D61)</f>
        <v/>
      </c>
      <c r="F61" s="37" t="str">
        <f>IF(OR(A61="",E61="",1-'PARÂMETROS'!$B$12-'PARÂMETROS'!$B$13&lt;=0),"",E61/(1-'PARÂMETROS'!$B$12-'PARÂMETROS'!$B$13))</f>
        <v/>
      </c>
      <c r="G61" s="36" t="n"/>
      <c r="H61" s="34" t="n"/>
      <c r="I61" s="37" t="str">
        <f>IF(OR(A61="",E61="",G61=""),"",G61*(1-'PARÂMETROS'!$B$12)-E61)</f>
        <v/>
      </c>
      <c r="J61" s="38" t="str">
        <f>IF(A61="","",IF(H61="Aprovada",G61,0))</f>
        <v/>
      </c>
    </row>
    <row r="62" ht="22" customHeight="1">
      <c r="A62" s="29" t="n"/>
      <c r="B62" s="29" t="n"/>
      <c r="C62" s="30" t="n"/>
      <c r="D62" s="31" t="n"/>
      <c r="E62" s="32" t="str">
        <f>IF(OR(A62="",'PARÂMETROS'!$B$17=""),"",C62*'PARÂMETROS'!$B$17+D62)</f>
        <v/>
      </c>
      <c r="F62" s="32" t="str">
        <f>IF(OR(A62="",E62="",1-'PARÂMETROS'!$B$12-'PARÂMETROS'!$B$13&lt;=0),"",E62/(1-'PARÂMETROS'!$B$12-'PARÂMETROS'!$B$13))</f>
        <v/>
      </c>
      <c r="G62" s="31" t="n"/>
      <c r="H62" s="29" t="n"/>
      <c r="I62" s="32" t="str">
        <f>IF(OR(A62="",E62="",G62=""),"",G62*(1-'PARÂMETROS'!$B$12)-E62)</f>
        <v/>
      </c>
      <c r="J62" s="33" t="str">
        <f>IF(A62="","",IF(H62="Aprovada",G62,0))</f>
        <v/>
      </c>
    </row>
    <row r="63" ht="22" customHeight="1">
      <c r="A63" s="34" t="n"/>
      <c r="B63" s="34" t="n"/>
      <c r="C63" s="35" t="n"/>
      <c r="D63" s="36" t="n"/>
      <c r="E63" s="37" t="str">
        <f>IF(OR(A63="",'PARÂMETROS'!$B$17=""),"",C63*'PARÂMETROS'!$B$17+D63)</f>
        <v/>
      </c>
      <c r="F63" s="37" t="str">
        <f>IF(OR(A63="",E63="",1-'PARÂMETROS'!$B$12-'PARÂMETROS'!$B$13&lt;=0),"",E63/(1-'PARÂMETROS'!$B$12-'PARÂMETROS'!$B$13))</f>
        <v/>
      </c>
      <c r="G63" s="36" t="n"/>
      <c r="H63" s="34" t="n"/>
      <c r="I63" s="37" t="str">
        <f>IF(OR(A63="",E63="",G63=""),"",G63*(1-'PARÂMETROS'!$B$12)-E63)</f>
        <v/>
      </c>
      <c r="J63" s="38" t="str">
        <f>IF(A63="","",IF(H63="Aprovada",G63,0))</f>
        <v/>
      </c>
    </row>
    <row r="64" ht="22" customHeight="1">
      <c r="A64" s="29" t="n"/>
      <c r="B64" s="29" t="n"/>
      <c r="C64" s="30" t="n"/>
      <c r="D64" s="31" t="n"/>
      <c r="E64" s="32" t="str">
        <f>IF(OR(A64="",'PARÂMETROS'!$B$17=""),"",C64*'PARÂMETROS'!$B$17+D64)</f>
        <v/>
      </c>
      <c r="F64" s="32" t="str">
        <f>IF(OR(A64="",E64="",1-'PARÂMETROS'!$B$12-'PARÂMETROS'!$B$13&lt;=0),"",E64/(1-'PARÂMETROS'!$B$12-'PARÂMETROS'!$B$13))</f>
        <v/>
      </c>
      <c r="G64" s="31" t="n"/>
      <c r="H64" s="29" t="n"/>
      <c r="I64" s="32" t="str">
        <f>IF(OR(A64="",E64="",G64=""),"",G64*(1-'PARÂMETROS'!$B$12)-E64)</f>
        <v/>
      </c>
      <c r="J64" s="33" t="str">
        <f>IF(A64="","",IF(H64="Aprovada",G64,0))</f>
        <v/>
      </c>
    </row>
    <row r="65" ht="22" customHeight="1">
      <c r="A65" s="34" t="n"/>
      <c r="B65" s="34" t="n"/>
      <c r="C65" s="35" t="n"/>
      <c r="D65" s="36" t="n"/>
      <c r="E65" s="37" t="str">
        <f>IF(OR(A65="",'PARÂMETROS'!$B$17=""),"",C65*'PARÂMETROS'!$B$17+D65)</f>
        <v/>
      </c>
      <c r="F65" s="37" t="str">
        <f>IF(OR(A65="",E65="",1-'PARÂMETROS'!$B$12-'PARÂMETROS'!$B$13&lt;=0),"",E65/(1-'PARÂMETROS'!$B$12-'PARÂMETROS'!$B$13))</f>
        <v/>
      </c>
      <c r="G65" s="36" t="n"/>
      <c r="H65" s="34" t="n"/>
      <c r="I65" s="37" t="str">
        <f>IF(OR(A65="",E65="",G65=""),"",G65*(1-'PARÂMETROS'!$B$12)-E65)</f>
        <v/>
      </c>
      <c r="J65" s="38" t="str">
        <f>IF(A65="","",IF(H65="Aprovada",G65,0))</f>
        <v/>
      </c>
    </row>
    <row r="66" ht="22" customHeight="1">
      <c r="A66" s="29" t="n"/>
      <c r="B66" s="29" t="n"/>
      <c r="C66" s="30" t="n"/>
      <c r="D66" s="31" t="n"/>
      <c r="E66" s="32" t="str">
        <f>IF(OR(A66="",'PARÂMETROS'!$B$17=""),"",C66*'PARÂMETROS'!$B$17+D66)</f>
        <v/>
      </c>
      <c r="F66" s="32" t="str">
        <f>IF(OR(A66="",E66="",1-'PARÂMETROS'!$B$12-'PARÂMETROS'!$B$13&lt;=0),"",E66/(1-'PARÂMETROS'!$B$12-'PARÂMETROS'!$B$13))</f>
        <v/>
      </c>
      <c r="G66" s="31" t="n"/>
      <c r="H66" s="29" t="n"/>
      <c r="I66" s="32" t="str">
        <f>IF(OR(A66="",E66="",G66=""),"",G66*(1-'PARÂMETROS'!$B$12)-E66)</f>
        <v/>
      </c>
      <c r="J66" s="33" t="str">
        <f>IF(A66="","",IF(H66="Aprovada",G66,0))</f>
        <v/>
      </c>
    </row>
    <row r="67" ht="22" customHeight="1">
      <c r="A67" s="34" t="n"/>
      <c r="B67" s="34" t="n"/>
      <c r="C67" s="35" t="n"/>
      <c r="D67" s="36" t="n"/>
      <c r="E67" s="37" t="str">
        <f>IF(OR(A67="",'PARÂMETROS'!$B$17=""),"",C67*'PARÂMETROS'!$B$17+D67)</f>
        <v/>
      </c>
      <c r="F67" s="37" t="str">
        <f>IF(OR(A67="",E67="",1-'PARÂMETROS'!$B$12-'PARÂMETROS'!$B$13&lt;=0),"",E67/(1-'PARÂMETROS'!$B$12-'PARÂMETROS'!$B$13))</f>
        <v/>
      </c>
      <c r="G67" s="36" t="n"/>
      <c r="H67" s="34" t="n"/>
      <c r="I67" s="37" t="str">
        <f>IF(OR(A67="",E67="",G67=""),"",G67*(1-'PARÂMETROS'!$B$12)-E67)</f>
        <v/>
      </c>
      <c r="J67" s="38" t="str">
        <f>IF(A67="","",IF(H67="Aprovada",G67,0))</f>
        <v/>
      </c>
    </row>
    <row r="68" ht="22" customHeight="1">
      <c r="A68" s="29" t="n"/>
      <c r="B68" s="29" t="n"/>
      <c r="C68" s="30" t="n"/>
      <c r="D68" s="31" t="n"/>
      <c r="E68" s="32" t="str">
        <f>IF(OR(A68="",'PARÂMETROS'!$B$17=""),"",C68*'PARÂMETROS'!$B$17+D68)</f>
        <v/>
      </c>
      <c r="F68" s="32" t="str">
        <f>IF(OR(A68="",E68="",1-'PARÂMETROS'!$B$12-'PARÂMETROS'!$B$13&lt;=0),"",E68/(1-'PARÂMETROS'!$B$12-'PARÂMETROS'!$B$13))</f>
        <v/>
      </c>
      <c r="G68" s="31" t="n"/>
      <c r="H68" s="29" t="n"/>
      <c r="I68" s="32" t="str">
        <f>IF(OR(A68="",E68="",G68=""),"",G68*(1-'PARÂMETROS'!$B$12)-E68)</f>
        <v/>
      </c>
      <c r="J68" s="33" t="str">
        <f>IF(A68="","",IF(H68="Aprovada",G68,0))</f>
        <v/>
      </c>
    </row>
    <row r="69" ht="22" customHeight="1">
      <c r="A69" s="34" t="n"/>
      <c r="B69" s="34" t="n"/>
      <c r="C69" s="35" t="n"/>
      <c r="D69" s="36" t="n"/>
      <c r="E69" s="37" t="str">
        <f>IF(OR(A69="",'PARÂMETROS'!$B$17=""),"",C69*'PARÂMETROS'!$B$17+D69)</f>
        <v/>
      </c>
      <c r="F69" s="37" t="str">
        <f>IF(OR(A69="",E69="",1-'PARÂMETROS'!$B$12-'PARÂMETROS'!$B$13&lt;=0),"",E69/(1-'PARÂMETROS'!$B$12-'PARÂMETROS'!$B$13))</f>
        <v/>
      </c>
      <c r="G69" s="36" t="n"/>
      <c r="H69" s="34" t="n"/>
      <c r="I69" s="37" t="str">
        <f>IF(OR(A69="",E69="",G69=""),"",G69*(1-'PARÂMETROS'!$B$12)-E69)</f>
        <v/>
      </c>
      <c r="J69" s="38" t="str">
        <f>IF(A69="","",IF(H69="Aprovada",G69,0))</f>
        <v/>
      </c>
    </row>
    <row r="70" ht="22" customHeight="1">
      <c r="A70" s="29" t="n"/>
      <c r="B70" s="29" t="n"/>
      <c r="C70" s="30" t="n"/>
      <c r="D70" s="31" t="n"/>
      <c r="E70" s="32" t="str">
        <f>IF(OR(A70="",'PARÂMETROS'!$B$17=""),"",C70*'PARÂMETROS'!$B$17+D70)</f>
        <v/>
      </c>
      <c r="F70" s="32" t="str">
        <f>IF(OR(A70="",E70="",1-'PARÂMETROS'!$B$12-'PARÂMETROS'!$B$13&lt;=0),"",E70/(1-'PARÂMETROS'!$B$12-'PARÂMETROS'!$B$13))</f>
        <v/>
      </c>
      <c r="G70" s="31" t="n"/>
      <c r="H70" s="29" t="n"/>
      <c r="I70" s="32" t="str">
        <f>IF(OR(A70="",E70="",G70=""),"",G70*(1-'PARÂMETROS'!$B$12)-E70)</f>
        <v/>
      </c>
      <c r="J70" s="33" t="str">
        <f>IF(A70="","",IF(H70="Aprovada",G70,0))</f>
        <v/>
      </c>
    </row>
    <row r="71" ht="22" customHeight="1">
      <c r="A71" s="34" t="n"/>
      <c r="B71" s="34" t="n"/>
      <c r="C71" s="35" t="n"/>
      <c r="D71" s="36" t="n"/>
      <c r="E71" s="37" t="str">
        <f>IF(OR(A71="",'PARÂMETROS'!$B$17=""),"",C71*'PARÂMETROS'!$B$17+D71)</f>
        <v/>
      </c>
      <c r="F71" s="37" t="str">
        <f>IF(OR(A71="",E71="",1-'PARÂMETROS'!$B$12-'PARÂMETROS'!$B$13&lt;=0),"",E71/(1-'PARÂMETROS'!$B$12-'PARÂMETROS'!$B$13))</f>
        <v/>
      </c>
      <c r="G71" s="36" t="n"/>
      <c r="H71" s="34" t="n"/>
      <c r="I71" s="37" t="str">
        <f>IF(OR(A71="",E71="",G71=""),"",G71*(1-'PARÂMETROS'!$B$12)-E71)</f>
        <v/>
      </c>
      <c r="J71" s="38" t="str">
        <f>IF(A71="","",IF(H71="Aprovada",G71,0))</f>
        <v/>
      </c>
    </row>
    <row r="72" ht="22" customHeight="1">
      <c r="A72" s="29" t="n"/>
      <c r="B72" s="29" t="n"/>
      <c r="C72" s="30" t="n"/>
      <c r="D72" s="31" t="n"/>
      <c r="E72" s="32" t="str">
        <f>IF(OR(A72="",'PARÂMETROS'!$B$17=""),"",C72*'PARÂMETROS'!$B$17+D72)</f>
        <v/>
      </c>
      <c r="F72" s="32" t="str">
        <f>IF(OR(A72="",E72="",1-'PARÂMETROS'!$B$12-'PARÂMETROS'!$B$13&lt;=0),"",E72/(1-'PARÂMETROS'!$B$12-'PARÂMETROS'!$B$13))</f>
        <v/>
      </c>
      <c r="G72" s="31" t="n"/>
      <c r="H72" s="29" t="n"/>
      <c r="I72" s="32" t="str">
        <f>IF(OR(A72="",E72="",G72=""),"",G72*(1-'PARÂMETROS'!$B$12)-E72)</f>
        <v/>
      </c>
      <c r="J72" s="33" t="str">
        <f>IF(A72="","",IF(H72="Aprovada",G72,0))</f>
        <v/>
      </c>
    </row>
    <row r="73" ht="22" customHeight="1">
      <c r="A73" s="34" t="n"/>
      <c r="B73" s="34" t="n"/>
      <c r="C73" s="35" t="n"/>
      <c r="D73" s="36" t="n"/>
      <c r="E73" s="37" t="str">
        <f>IF(OR(A73="",'PARÂMETROS'!$B$17=""),"",C73*'PARÂMETROS'!$B$17+D73)</f>
        <v/>
      </c>
      <c r="F73" s="37" t="str">
        <f>IF(OR(A73="",E73="",1-'PARÂMETROS'!$B$12-'PARÂMETROS'!$B$13&lt;=0),"",E73/(1-'PARÂMETROS'!$B$12-'PARÂMETROS'!$B$13))</f>
        <v/>
      </c>
      <c r="G73" s="36" t="n"/>
      <c r="H73" s="34" t="n"/>
      <c r="I73" s="37" t="str">
        <f>IF(OR(A73="",E73="",G73=""),"",G73*(1-'PARÂMETROS'!$B$12)-E73)</f>
        <v/>
      </c>
      <c r="J73" s="38" t="str">
        <f>IF(A73="","",IF(H73="Aprovada",G73,0))</f>
        <v/>
      </c>
    </row>
    <row r="74" ht="22" customHeight="1">
      <c r="A74" s="29" t="n"/>
      <c r="B74" s="29" t="n"/>
      <c r="C74" s="30" t="n"/>
      <c r="D74" s="31" t="n"/>
      <c r="E74" s="32" t="str">
        <f>IF(OR(A74="",'PARÂMETROS'!$B$17=""),"",C74*'PARÂMETROS'!$B$17+D74)</f>
        <v/>
      </c>
      <c r="F74" s="32" t="str">
        <f>IF(OR(A74="",E74="",1-'PARÂMETROS'!$B$12-'PARÂMETROS'!$B$13&lt;=0),"",E74/(1-'PARÂMETROS'!$B$12-'PARÂMETROS'!$B$13))</f>
        <v/>
      </c>
      <c r="G74" s="31" t="n"/>
      <c r="H74" s="29" t="n"/>
      <c r="I74" s="32" t="str">
        <f>IF(OR(A74="",E74="",G74=""),"",G74*(1-'PARÂMETROS'!$B$12)-E74)</f>
        <v/>
      </c>
      <c r="J74" s="33" t="str">
        <f>IF(A74="","",IF(H74="Aprovada",G74,0))</f>
        <v/>
      </c>
    </row>
    <row r="75" ht="22" customHeight="1">
      <c r="A75" s="34" t="n"/>
      <c r="B75" s="34" t="n"/>
      <c r="C75" s="35" t="n"/>
      <c r="D75" s="36" t="n"/>
      <c r="E75" s="37" t="str">
        <f>IF(OR(A75="",'PARÂMETROS'!$B$17=""),"",C75*'PARÂMETROS'!$B$17+D75)</f>
        <v/>
      </c>
      <c r="F75" s="37" t="str">
        <f>IF(OR(A75="",E75="",1-'PARÂMETROS'!$B$12-'PARÂMETROS'!$B$13&lt;=0),"",E75/(1-'PARÂMETROS'!$B$12-'PARÂMETROS'!$B$13))</f>
        <v/>
      </c>
      <c r="G75" s="36" t="n"/>
      <c r="H75" s="34" t="n"/>
      <c r="I75" s="37" t="str">
        <f>IF(OR(A75="",E75="",G75=""),"",G75*(1-'PARÂMETROS'!$B$12)-E75)</f>
        <v/>
      </c>
      <c r="J75" s="38" t="str">
        <f>IF(A75="","",IF(H75="Aprovada",G75,0))</f>
        <v/>
      </c>
    </row>
    <row r="76" ht="22" customHeight="1">
      <c r="A76" s="29" t="n"/>
      <c r="B76" s="29" t="n"/>
      <c r="C76" s="30" t="n"/>
      <c r="D76" s="31" t="n"/>
      <c r="E76" s="32" t="str">
        <f>IF(OR(A76="",'PARÂMETROS'!$B$17=""),"",C76*'PARÂMETROS'!$B$17+D76)</f>
        <v/>
      </c>
      <c r="F76" s="32" t="str">
        <f>IF(OR(A76="",E76="",1-'PARÂMETROS'!$B$12-'PARÂMETROS'!$B$13&lt;=0),"",E76/(1-'PARÂMETROS'!$B$12-'PARÂMETROS'!$B$13))</f>
        <v/>
      </c>
      <c r="G76" s="31" t="n"/>
      <c r="H76" s="29" t="n"/>
      <c r="I76" s="32" t="str">
        <f>IF(OR(A76="",E76="",G76=""),"",G76*(1-'PARÂMETROS'!$B$12)-E76)</f>
        <v/>
      </c>
      <c r="J76" s="33" t="str">
        <f>IF(A76="","",IF(H76="Aprovada",G76,0))</f>
        <v/>
      </c>
    </row>
    <row r="77" ht="22" customHeight="1">
      <c r="A77" s="34" t="n"/>
      <c r="B77" s="34" t="n"/>
      <c r="C77" s="35" t="n"/>
      <c r="D77" s="36" t="n"/>
      <c r="E77" s="37" t="str">
        <f>IF(OR(A77="",'PARÂMETROS'!$B$17=""),"",C77*'PARÂMETROS'!$B$17+D77)</f>
        <v/>
      </c>
      <c r="F77" s="37" t="str">
        <f>IF(OR(A77="",E77="",1-'PARÂMETROS'!$B$12-'PARÂMETROS'!$B$13&lt;=0),"",E77/(1-'PARÂMETROS'!$B$12-'PARÂMETROS'!$B$13))</f>
        <v/>
      </c>
      <c r="G77" s="36" t="n"/>
      <c r="H77" s="34" t="n"/>
      <c r="I77" s="37" t="str">
        <f>IF(OR(A77="",E77="",G77=""),"",G77*(1-'PARÂMETROS'!$B$12)-E77)</f>
        <v/>
      </c>
      <c r="J77" s="38" t="str">
        <f>IF(A77="","",IF(H77="Aprovada",G77,0))</f>
        <v/>
      </c>
    </row>
    <row r="78" ht="22" customHeight="1">
      <c r="A78" s="29" t="n"/>
      <c r="B78" s="29" t="n"/>
      <c r="C78" s="30" t="n"/>
      <c r="D78" s="31" t="n"/>
      <c r="E78" s="32" t="str">
        <f>IF(OR(A78="",'PARÂMETROS'!$B$17=""),"",C78*'PARÂMETROS'!$B$17+D78)</f>
        <v/>
      </c>
      <c r="F78" s="32" t="str">
        <f>IF(OR(A78="",E78="",1-'PARÂMETROS'!$B$12-'PARÂMETROS'!$B$13&lt;=0),"",E78/(1-'PARÂMETROS'!$B$12-'PARÂMETROS'!$B$13))</f>
        <v/>
      </c>
      <c r="G78" s="31" t="n"/>
      <c r="H78" s="29" t="n"/>
      <c r="I78" s="32" t="str">
        <f>IF(OR(A78="",E78="",G78=""),"",G78*(1-'PARÂMETROS'!$B$12)-E78)</f>
        <v/>
      </c>
      <c r="J78" s="33" t="str">
        <f>IF(A78="","",IF(H78="Aprovada",G78,0))</f>
        <v/>
      </c>
    </row>
    <row r="79" ht="22" customHeight="1">
      <c r="A79" s="34" t="n"/>
      <c r="B79" s="34" t="n"/>
      <c r="C79" s="35" t="n"/>
      <c r="D79" s="36" t="n"/>
      <c r="E79" s="37" t="str">
        <f>IF(OR(A79="",'PARÂMETROS'!$B$17=""),"",C79*'PARÂMETROS'!$B$17+D79)</f>
        <v/>
      </c>
      <c r="F79" s="37" t="str">
        <f>IF(OR(A79="",E79="",1-'PARÂMETROS'!$B$12-'PARÂMETROS'!$B$13&lt;=0),"",E79/(1-'PARÂMETROS'!$B$12-'PARÂMETROS'!$B$13))</f>
        <v/>
      </c>
      <c r="G79" s="36" t="n"/>
      <c r="H79" s="34" t="n"/>
      <c r="I79" s="37" t="str">
        <f>IF(OR(A79="",E79="",G79=""),"",G79*(1-'PARÂMETROS'!$B$12)-E79)</f>
        <v/>
      </c>
      <c r="J79" s="38" t="str">
        <f>IF(A79="","",IF(H79="Aprovada",G79,0))</f>
        <v/>
      </c>
    </row>
    <row r="80" ht="22" customHeight="1">
      <c r="A80" s="29" t="n"/>
      <c r="B80" s="29" t="n"/>
      <c r="C80" s="30" t="n"/>
      <c r="D80" s="31" t="n"/>
      <c r="E80" s="32" t="str">
        <f>IF(OR(A80="",'PARÂMETROS'!$B$17=""),"",C80*'PARÂMETROS'!$B$17+D80)</f>
        <v/>
      </c>
      <c r="F80" s="32" t="str">
        <f>IF(OR(A80="",E80="",1-'PARÂMETROS'!$B$12-'PARÂMETROS'!$B$13&lt;=0),"",E80/(1-'PARÂMETROS'!$B$12-'PARÂMETROS'!$B$13))</f>
        <v/>
      </c>
      <c r="G80" s="31" t="n"/>
      <c r="H80" s="29" t="n"/>
      <c r="I80" s="32" t="str">
        <f>IF(OR(A80="",E80="",G80=""),"",G80*(1-'PARÂMETROS'!$B$12)-E80)</f>
        <v/>
      </c>
      <c r="J80" s="33" t="str">
        <f>IF(A80="","",IF(H80="Aprovada",G80,0))</f>
        <v/>
      </c>
    </row>
    <row r="81" ht="22" customHeight="1">
      <c r="A81" s="34" t="n"/>
      <c r="B81" s="34" t="n"/>
      <c r="C81" s="35" t="n"/>
      <c r="D81" s="36" t="n"/>
      <c r="E81" s="37" t="str">
        <f>IF(OR(A81="",'PARÂMETROS'!$B$17=""),"",C81*'PARÂMETROS'!$B$17+D81)</f>
        <v/>
      </c>
      <c r="F81" s="37" t="str">
        <f>IF(OR(A81="",E81="",1-'PARÂMETROS'!$B$12-'PARÂMETROS'!$B$13&lt;=0),"",E81/(1-'PARÂMETROS'!$B$12-'PARÂMETROS'!$B$13))</f>
        <v/>
      </c>
      <c r="G81" s="36" t="n"/>
      <c r="H81" s="34" t="n"/>
      <c r="I81" s="37" t="str">
        <f>IF(OR(A81="",E81="",G81=""),"",G81*(1-'PARÂMETROS'!$B$12)-E81)</f>
        <v/>
      </c>
      <c r="J81" s="38" t="str">
        <f>IF(A81="","",IF(H81="Aprovada",G81,0))</f>
        <v/>
      </c>
    </row>
    <row r="82" ht="22" customHeight="1">
      <c r="A82" s="29" t="n"/>
      <c r="B82" s="29" t="n"/>
      <c r="C82" s="30" t="n"/>
      <c r="D82" s="31" t="n"/>
      <c r="E82" s="32" t="str">
        <f>IF(OR(A82="",'PARÂMETROS'!$B$17=""),"",C82*'PARÂMETROS'!$B$17+D82)</f>
        <v/>
      </c>
      <c r="F82" s="32" t="str">
        <f>IF(OR(A82="",E82="",1-'PARÂMETROS'!$B$12-'PARÂMETROS'!$B$13&lt;=0),"",E82/(1-'PARÂMETROS'!$B$12-'PARÂMETROS'!$B$13))</f>
        <v/>
      </c>
      <c r="G82" s="31" t="n"/>
      <c r="H82" s="29" t="n"/>
      <c r="I82" s="32" t="str">
        <f>IF(OR(A82="",E82="",G82=""),"",G82*(1-'PARÂMETROS'!$B$12)-E82)</f>
        <v/>
      </c>
      <c r="J82" s="33" t="str">
        <f>IF(A82="","",IF(H82="Aprovada",G82,0))</f>
        <v/>
      </c>
    </row>
    <row r="83" ht="22" customHeight="1">
      <c r="A83" s="34" t="n"/>
      <c r="B83" s="34" t="n"/>
      <c r="C83" s="35" t="n"/>
      <c r="D83" s="36" t="n"/>
      <c r="E83" s="37" t="str">
        <f>IF(OR(A83="",'PARÂMETROS'!$B$17=""),"",C83*'PARÂMETROS'!$B$17+D83)</f>
        <v/>
      </c>
      <c r="F83" s="37" t="str">
        <f>IF(OR(A83="",E83="",1-'PARÂMETROS'!$B$12-'PARÂMETROS'!$B$13&lt;=0),"",E83/(1-'PARÂMETROS'!$B$12-'PARÂMETROS'!$B$13))</f>
        <v/>
      </c>
      <c r="G83" s="36" t="n"/>
      <c r="H83" s="34" t="n"/>
      <c r="I83" s="37" t="str">
        <f>IF(OR(A83="",E83="",G83=""),"",G83*(1-'PARÂMETROS'!$B$12)-E83)</f>
        <v/>
      </c>
      <c r="J83" s="38" t="str">
        <f>IF(A83="","",IF(H83="Aprovada",G83,0))</f>
        <v/>
      </c>
    </row>
    <row r="84" ht="22" customHeight="1">
      <c r="A84" s="29" t="n"/>
      <c r="B84" s="29" t="n"/>
      <c r="C84" s="30" t="n"/>
      <c r="D84" s="31" t="n"/>
      <c r="E84" s="32" t="str">
        <f>IF(OR(A84="",'PARÂMETROS'!$B$17=""),"",C84*'PARÂMETROS'!$B$17+D84)</f>
        <v/>
      </c>
      <c r="F84" s="32" t="str">
        <f>IF(OR(A84="",E84="",1-'PARÂMETROS'!$B$12-'PARÂMETROS'!$B$13&lt;=0),"",E84/(1-'PARÂMETROS'!$B$12-'PARÂMETROS'!$B$13))</f>
        <v/>
      </c>
      <c r="G84" s="31" t="n"/>
      <c r="H84" s="29" t="n"/>
      <c r="I84" s="32" t="str">
        <f>IF(OR(A84="",E84="",G84=""),"",G84*(1-'PARÂMETROS'!$B$12)-E84)</f>
        <v/>
      </c>
      <c r="J84" s="33" t="str">
        <f>IF(A84="","",IF(H84="Aprovada",G84,0))</f>
        <v/>
      </c>
    </row>
    <row r="85" ht="22" customHeight="1">
      <c r="A85" s="34" t="n"/>
      <c r="B85" s="34" t="n"/>
      <c r="C85" s="35" t="n"/>
      <c r="D85" s="36" t="n"/>
      <c r="E85" s="37" t="str">
        <f>IF(OR(A85="",'PARÂMETROS'!$B$17=""),"",C85*'PARÂMETROS'!$B$17+D85)</f>
        <v/>
      </c>
      <c r="F85" s="37" t="str">
        <f>IF(OR(A85="",E85="",1-'PARÂMETROS'!$B$12-'PARÂMETROS'!$B$13&lt;=0),"",E85/(1-'PARÂMETROS'!$B$12-'PARÂMETROS'!$B$13))</f>
        <v/>
      </c>
      <c r="G85" s="36" t="n"/>
      <c r="H85" s="34" t="n"/>
      <c r="I85" s="37" t="str">
        <f>IF(OR(A85="",E85="",G85=""),"",G85*(1-'PARÂMETROS'!$B$12)-E85)</f>
        <v/>
      </c>
      <c r="J85" s="38" t="str">
        <f>IF(A85="","",IF(H85="Aprovada",G85,0))</f>
        <v/>
      </c>
    </row>
    <row r="86" ht="22" customHeight="1">
      <c r="A86" s="29" t="n"/>
      <c r="B86" s="29" t="n"/>
      <c r="C86" s="30" t="n"/>
      <c r="D86" s="31" t="n"/>
      <c r="E86" s="32" t="str">
        <f>IF(OR(A86="",'PARÂMETROS'!$B$17=""),"",C86*'PARÂMETROS'!$B$17+D86)</f>
        <v/>
      </c>
      <c r="F86" s="32" t="str">
        <f>IF(OR(A86="",E86="",1-'PARÂMETROS'!$B$12-'PARÂMETROS'!$B$13&lt;=0),"",E86/(1-'PARÂMETROS'!$B$12-'PARÂMETROS'!$B$13))</f>
        <v/>
      </c>
      <c r="G86" s="31" t="n"/>
      <c r="H86" s="29" t="n"/>
      <c r="I86" s="32" t="str">
        <f>IF(OR(A86="",E86="",G86=""),"",G86*(1-'PARÂMETROS'!$B$12)-E86)</f>
        <v/>
      </c>
      <c r="J86" s="33" t="str">
        <f>IF(A86="","",IF(H86="Aprovada",G86,0))</f>
        <v/>
      </c>
    </row>
    <row r="87" ht="22" customHeight="1">
      <c r="A87" s="34" t="n"/>
      <c r="B87" s="34" t="n"/>
      <c r="C87" s="35" t="n"/>
      <c r="D87" s="36" t="n"/>
      <c r="E87" s="37" t="str">
        <f>IF(OR(A87="",'PARÂMETROS'!$B$17=""),"",C87*'PARÂMETROS'!$B$17+D87)</f>
        <v/>
      </c>
      <c r="F87" s="37" t="str">
        <f>IF(OR(A87="",E87="",1-'PARÂMETROS'!$B$12-'PARÂMETROS'!$B$13&lt;=0),"",E87/(1-'PARÂMETROS'!$B$12-'PARÂMETROS'!$B$13))</f>
        <v/>
      </c>
      <c r="G87" s="36" t="n"/>
      <c r="H87" s="34" t="n"/>
      <c r="I87" s="37" t="str">
        <f>IF(OR(A87="",E87="",G87=""),"",G87*(1-'PARÂMETROS'!$B$12)-E87)</f>
        <v/>
      </c>
      <c r="J87" s="38" t="str">
        <f>IF(A87="","",IF(H87="Aprovada",G87,0))</f>
        <v/>
      </c>
    </row>
  </sheetData>
  <autoFilter ref="A7:J87"/>
  <mergeCells count="4">
    <mergeCell ref="A6:J6"/>
    <mergeCell ref="A5:J5"/>
    <mergeCell ref="A1:J2"/>
    <mergeCell ref="A3:J3"/>
  </mergeCells>
  <dataValidations count="1">
    <dataValidation sqref="H8:H87" showDropDown="0" showInputMessage="0" showErrorMessage="1" allowBlank="1" errorTitle="Valor não previsto" error="Escolha uma opção da lista." type="list">
      <formula1>"Enviada,Aprovada,Recusada,Pausada"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G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22" customWidth="1" min="3" max="3"/>
    <col width="22" customWidth="1" min="4" max="4"/>
    <col width="22" customWidth="1" min="5" max="5"/>
    <col width="19" customWidth="1" min="6" max="6"/>
    <col width="21" customWidth="1" min="7" max="7"/>
  </cols>
  <sheetData>
    <row r="1" ht="28" customHeight="1">
      <c r="A1" s="1" t="inlineStr">
        <is>
          <t>Tarefas e alertas de prazo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</row>
    <row r="3" ht="31" customHeight="1">
      <c r="A3" s="3" t="inlineStr">
        <is>
          <t>Digite a data manualmente. Não calcular prazos processuais nesta ferramenta.</t>
        </is>
      </c>
      <c r="B3" s="4" t="n"/>
      <c r="C3" s="4" t="n"/>
      <c r="D3" s="4" t="n"/>
      <c r="E3" s="4" t="n"/>
      <c r="F3" s="4" t="n"/>
      <c r="G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7" t="inlineStr">
        <is>
          <t>COMO USAR: campos azuis = você preenche  •  resultados automáticos = fórmulas  •  valores dos exemplos são fictícios</t>
        </is>
      </c>
    </row>
    <row r="7" ht="37" customHeight="1">
      <c r="A7" s="28" t="inlineStr">
        <is>
          <t>Código</t>
        </is>
      </c>
      <c r="B7" s="28" t="inlineStr">
        <is>
          <t>Tarefa genérica</t>
        </is>
      </c>
      <c r="C7" s="28" t="inlineStr">
        <is>
          <t>Referência interna</t>
        </is>
      </c>
      <c r="D7" s="28" t="inlineStr">
        <is>
          <t>Prazo informado</t>
        </is>
      </c>
      <c r="E7" s="28" t="inlineStr">
        <is>
          <t>Situação</t>
        </is>
      </c>
      <c r="F7" s="28" t="inlineStr">
        <is>
          <t>Dias restantes</t>
        </is>
      </c>
      <c r="G7" s="28" t="inlineStr">
        <is>
          <t>Aviso</t>
        </is>
      </c>
    </row>
    <row r="8" ht="22" customHeight="1">
      <c r="A8" s="29" t="inlineStr">
        <is>
          <t>TAR-001</t>
        </is>
      </c>
      <c r="B8" s="29" t="inlineStr">
        <is>
          <t>Revisar minuta interna</t>
        </is>
      </c>
      <c r="C8" s="29" t="inlineStr">
        <is>
          <t>PROP-001</t>
        </is>
      </c>
      <c r="D8" s="39" t="n">
        <v>46313</v>
      </c>
      <c r="E8" s="29" t="inlineStr">
        <is>
          <t>Em andamento</t>
        </is>
      </c>
      <c r="F8" s="40" t="n">
        <f>IF(OR(A8="",D8=""),"",D8-TODAY())</f>
        <v>5.0</v>
      </c>
      <c r="G8" s="41" t="str">
        <f>IF(OR(A8="",D8=""),"",IF(E8="Concluída","Encerrada",IF(D8&lt;TODAY(),"Atrasada",IF(D8&lt;=TODAY()+7,"Atenção","No prazo"))))</f>
        <v>Atenção</v>
      </c>
    </row>
    <row r="9" ht="22" customHeight="1">
      <c r="A9" s="34" t="inlineStr">
        <is>
          <t>TAR-002</t>
        </is>
      </c>
      <c r="B9" s="34" t="inlineStr">
        <is>
          <t>Conferir documento recebido</t>
        </is>
      </c>
      <c r="C9" s="34" t="inlineStr">
        <is>
          <t>PROP-002</t>
        </is>
      </c>
      <c r="D9" s="42" t="n">
        <v>46315</v>
      </c>
      <c r="E9" s="34" t="inlineStr">
        <is>
          <t>Pendente</t>
        </is>
      </c>
      <c r="F9" s="43" t="n">
        <f>IF(OR(A9="",D9=""),"",D9-TODAY())</f>
        <v>7.0</v>
      </c>
      <c r="G9" s="44" t="str">
        <f>IF(OR(A9="",D9=""),"",IF(E9="Concluída","Encerrada",IF(D9&lt;TODAY(),"Atrasada",IF(D9&lt;=TODAY()+7,"Atenção","No prazo"))))</f>
        <v>Atenção</v>
      </c>
    </row>
    <row r="10" ht="22" customHeight="1">
      <c r="A10" s="29" t="n"/>
      <c r="B10" s="29" t="n"/>
      <c r="C10" s="29" t="n"/>
      <c r="D10" s="39" t="n"/>
      <c r="E10" s="29" t="n"/>
      <c r="F10" s="40" t="str">
        <f>IF(OR(A10="",D10=""),"",D10-TODAY())</f>
        <v/>
      </c>
      <c r="G10" s="41" t="str">
        <f>IF(OR(A10="",D10=""),"",IF(E10="Concluída","Encerrada",IF(D10&lt;TODAY(),"Atrasada",IF(D10&lt;=TODAY()+7,"Atenção","No prazo"))))</f>
        <v/>
      </c>
    </row>
    <row r="11" ht="22" customHeight="1">
      <c r="A11" s="34" t="n"/>
      <c r="B11" s="34" t="n"/>
      <c r="C11" s="34" t="n"/>
      <c r="D11" s="42" t="n"/>
      <c r="E11" s="34" t="n"/>
      <c r="F11" s="43" t="str">
        <f>IF(OR(A11="",D11=""),"",D11-TODAY())</f>
        <v/>
      </c>
      <c r="G11" s="44" t="str">
        <f>IF(OR(A11="",D11=""),"",IF(E11="Concluída","Encerrada",IF(D11&lt;TODAY(),"Atrasada",IF(D11&lt;=TODAY()+7,"Atenção","No prazo"))))</f>
        <v/>
      </c>
    </row>
    <row r="12" ht="22" customHeight="1">
      <c r="A12" s="29" t="n"/>
      <c r="B12" s="29" t="n"/>
      <c r="C12" s="29" t="n"/>
      <c r="D12" s="39" t="n"/>
      <c r="E12" s="29" t="n"/>
      <c r="F12" s="40" t="str">
        <f>IF(OR(A12="",D12=""),"",D12-TODAY())</f>
        <v/>
      </c>
      <c r="G12" s="41" t="str">
        <f>IF(OR(A12="",D12=""),"",IF(E12="Concluída","Encerrada",IF(D12&lt;TODAY(),"Atrasada",IF(D12&lt;=TODAY()+7,"Atenção","No prazo"))))</f>
        <v/>
      </c>
    </row>
    <row r="13" ht="22" customHeight="1">
      <c r="A13" s="34" t="n"/>
      <c r="B13" s="34" t="n"/>
      <c r="C13" s="34" t="n"/>
      <c r="D13" s="42" t="n"/>
      <c r="E13" s="34" t="n"/>
      <c r="F13" s="43" t="str">
        <f>IF(OR(A13="",D13=""),"",D13-TODAY())</f>
        <v/>
      </c>
      <c r="G13" s="44" t="str">
        <f>IF(OR(A13="",D13=""),"",IF(E13="Concluída","Encerrada",IF(D13&lt;TODAY(),"Atrasada",IF(D13&lt;=TODAY()+7,"Atenção","No prazo"))))</f>
        <v/>
      </c>
    </row>
    <row r="14" ht="22" customHeight="1">
      <c r="A14" s="29" t="n"/>
      <c r="B14" s="29" t="n"/>
      <c r="C14" s="29" t="n"/>
      <c r="D14" s="39" t="n"/>
      <c r="E14" s="29" t="n"/>
      <c r="F14" s="40" t="str">
        <f>IF(OR(A14="",D14=""),"",D14-TODAY())</f>
        <v/>
      </c>
      <c r="G14" s="41" t="str">
        <f>IF(OR(A14="",D14=""),"",IF(E14="Concluída","Encerrada",IF(D14&lt;TODAY(),"Atrasada",IF(D14&lt;=TODAY()+7,"Atenção","No prazo"))))</f>
        <v/>
      </c>
    </row>
    <row r="15" ht="22" customHeight="1">
      <c r="A15" s="34" t="n"/>
      <c r="B15" s="34" t="n"/>
      <c r="C15" s="34" t="n"/>
      <c r="D15" s="42" t="n"/>
      <c r="E15" s="34" t="n"/>
      <c r="F15" s="43" t="str">
        <f>IF(OR(A15="",D15=""),"",D15-TODAY())</f>
        <v/>
      </c>
      <c r="G15" s="44" t="str">
        <f>IF(OR(A15="",D15=""),"",IF(E15="Concluída","Encerrada",IF(D15&lt;TODAY(),"Atrasada",IF(D15&lt;=TODAY()+7,"Atenção","No prazo"))))</f>
        <v/>
      </c>
    </row>
    <row r="16" ht="22" customHeight="1">
      <c r="A16" s="29" t="n"/>
      <c r="B16" s="29" t="n"/>
      <c r="C16" s="29" t="n"/>
      <c r="D16" s="39" t="n"/>
      <c r="E16" s="29" t="n"/>
      <c r="F16" s="40" t="str">
        <f>IF(OR(A16="",D16=""),"",D16-TODAY())</f>
        <v/>
      </c>
      <c r="G16" s="41" t="str">
        <f>IF(OR(A16="",D16=""),"",IF(E16="Concluída","Encerrada",IF(D16&lt;TODAY(),"Atrasada",IF(D16&lt;=TODAY()+7,"Atenção","No prazo"))))</f>
        <v/>
      </c>
    </row>
    <row r="17" ht="22" customHeight="1">
      <c r="A17" s="34" t="n"/>
      <c r="B17" s="34" t="n"/>
      <c r="C17" s="34" t="n"/>
      <c r="D17" s="42" t="n"/>
      <c r="E17" s="34" t="n"/>
      <c r="F17" s="43" t="str">
        <f>IF(OR(A17="",D17=""),"",D17-TODAY())</f>
        <v/>
      </c>
      <c r="G17" s="44" t="str">
        <f>IF(OR(A17="",D17=""),"",IF(E17="Concluída","Encerrada",IF(D17&lt;TODAY(),"Atrasada",IF(D17&lt;=TODAY()+7,"Atenção","No prazo"))))</f>
        <v/>
      </c>
    </row>
    <row r="18" ht="22" customHeight="1">
      <c r="A18" s="29" t="n"/>
      <c r="B18" s="29" t="n"/>
      <c r="C18" s="29" t="n"/>
      <c r="D18" s="39" t="n"/>
      <c r="E18" s="29" t="n"/>
      <c r="F18" s="40" t="str">
        <f>IF(OR(A18="",D18=""),"",D18-TODAY())</f>
        <v/>
      </c>
      <c r="G18" s="41" t="str">
        <f>IF(OR(A18="",D18=""),"",IF(E18="Concluída","Encerrada",IF(D18&lt;TODAY(),"Atrasada",IF(D18&lt;=TODAY()+7,"Atenção","No prazo"))))</f>
        <v/>
      </c>
    </row>
    <row r="19" ht="22" customHeight="1">
      <c r="A19" s="34" t="n"/>
      <c r="B19" s="34" t="n"/>
      <c r="C19" s="34" t="n"/>
      <c r="D19" s="42" t="n"/>
      <c r="E19" s="34" t="n"/>
      <c r="F19" s="43" t="str">
        <f>IF(OR(A19="",D19=""),"",D19-TODAY())</f>
        <v/>
      </c>
      <c r="G19" s="44" t="str">
        <f>IF(OR(A19="",D19=""),"",IF(E19="Concluída","Encerrada",IF(D19&lt;TODAY(),"Atrasada",IF(D19&lt;=TODAY()+7,"Atenção","No prazo"))))</f>
        <v/>
      </c>
    </row>
    <row r="20" ht="22" customHeight="1">
      <c r="A20" s="29" t="n"/>
      <c r="B20" s="29" t="n"/>
      <c r="C20" s="29" t="n"/>
      <c r="D20" s="39" t="n"/>
      <c r="E20" s="29" t="n"/>
      <c r="F20" s="40" t="str">
        <f>IF(OR(A20="",D20=""),"",D20-TODAY())</f>
        <v/>
      </c>
      <c r="G20" s="41" t="str">
        <f>IF(OR(A20="",D20=""),"",IF(E20="Concluída","Encerrada",IF(D20&lt;TODAY(),"Atrasada",IF(D20&lt;=TODAY()+7,"Atenção","No prazo"))))</f>
        <v/>
      </c>
    </row>
    <row r="21" ht="22" customHeight="1">
      <c r="A21" s="34" t="n"/>
      <c r="B21" s="34" t="n"/>
      <c r="C21" s="34" t="n"/>
      <c r="D21" s="42" t="n"/>
      <c r="E21" s="34" t="n"/>
      <c r="F21" s="43" t="str">
        <f>IF(OR(A21="",D21=""),"",D21-TODAY())</f>
        <v/>
      </c>
      <c r="G21" s="44" t="str">
        <f>IF(OR(A21="",D21=""),"",IF(E21="Concluída","Encerrada",IF(D21&lt;TODAY(),"Atrasada",IF(D21&lt;=TODAY()+7,"Atenção","No prazo"))))</f>
        <v/>
      </c>
    </row>
    <row r="22" ht="22" customHeight="1">
      <c r="A22" s="29" t="n"/>
      <c r="B22" s="29" t="n"/>
      <c r="C22" s="29" t="n"/>
      <c r="D22" s="39" t="n"/>
      <c r="E22" s="29" t="n"/>
      <c r="F22" s="40" t="str">
        <f>IF(OR(A22="",D22=""),"",D22-TODAY())</f>
        <v/>
      </c>
      <c r="G22" s="41" t="str">
        <f>IF(OR(A22="",D22=""),"",IF(E22="Concluída","Encerrada",IF(D22&lt;TODAY(),"Atrasada",IF(D22&lt;=TODAY()+7,"Atenção","No prazo"))))</f>
        <v/>
      </c>
    </row>
    <row r="23" ht="22" customHeight="1">
      <c r="A23" s="34" t="n"/>
      <c r="B23" s="34" t="n"/>
      <c r="C23" s="34" t="n"/>
      <c r="D23" s="42" t="n"/>
      <c r="E23" s="34" t="n"/>
      <c r="F23" s="43" t="str">
        <f>IF(OR(A23="",D23=""),"",D23-TODAY())</f>
        <v/>
      </c>
      <c r="G23" s="44" t="str">
        <f>IF(OR(A23="",D23=""),"",IF(E23="Concluída","Encerrada",IF(D23&lt;TODAY(),"Atrasada",IF(D23&lt;=TODAY()+7,"Atenção","No prazo"))))</f>
        <v/>
      </c>
    </row>
    <row r="24" ht="22" customHeight="1">
      <c r="A24" s="29" t="n"/>
      <c r="B24" s="29" t="n"/>
      <c r="C24" s="29" t="n"/>
      <c r="D24" s="39" t="n"/>
      <c r="E24" s="29" t="n"/>
      <c r="F24" s="40" t="str">
        <f>IF(OR(A24="",D24=""),"",D24-TODAY())</f>
        <v/>
      </c>
      <c r="G24" s="41" t="str">
        <f>IF(OR(A24="",D24=""),"",IF(E24="Concluída","Encerrada",IF(D24&lt;TODAY(),"Atrasada",IF(D24&lt;=TODAY()+7,"Atenção","No prazo"))))</f>
        <v/>
      </c>
    </row>
    <row r="25" ht="22" customHeight="1">
      <c r="A25" s="34" t="n"/>
      <c r="B25" s="34" t="n"/>
      <c r="C25" s="34" t="n"/>
      <c r="D25" s="42" t="n"/>
      <c r="E25" s="34" t="n"/>
      <c r="F25" s="43" t="str">
        <f>IF(OR(A25="",D25=""),"",D25-TODAY())</f>
        <v/>
      </c>
      <c r="G25" s="44" t="str">
        <f>IF(OR(A25="",D25=""),"",IF(E25="Concluída","Encerrada",IF(D25&lt;TODAY(),"Atrasada",IF(D25&lt;=TODAY()+7,"Atenção","No prazo"))))</f>
        <v/>
      </c>
    </row>
    <row r="26" ht="22" customHeight="1">
      <c r="A26" s="29" t="n"/>
      <c r="B26" s="29" t="n"/>
      <c r="C26" s="29" t="n"/>
      <c r="D26" s="39" t="n"/>
      <c r="E26" s="29" t="n"/>
      <c r="F26" s="40" t="str">
        <f>IF(OR(A26="",D26=""),"",D26-TODAY())</f>
        <v/>
      </c>
      <c r="G26" s="41" t="str">
        <f>IF(OR(A26="",D26=""),"",IF(E26="Concluída","Encerrada",IF(D26&lt;TODAY(),"Atrasada",IF(D26&lt;=TODAY()+7,"Atenção","No prazo"))))</f>
        <v/>
      </c>
    </row>
    <row r="27" ht="22" customHeight="1">
      <c r="A27" s="34" t="n"/>
      <c r="B27" s="34" t="n"/>
      <c r="C27" s="34" t="n"/>
      <c r="D27" s="42" t="n"/>
      <c r="E27" s="34" t="n"/>
      <c r="F27" s="43" t="str">
        <f>IF(OR(A27="",D27=""),"",D27-TODAY())</f>
        <v/>
      </c>
      <c r="G27" s="44" t="str">
        <f>IF(OR(A27="",D27=""),"",IF(E27="Concluída","Encerrada",IF(D27&lt;TODAY(),"Atrasada",IF(D27&lt;=TODAY()+7,"Atenção","No prazo"))))</f>
        <v/>
      </c>
    </row>
    <row r="28" ht="22" customHeight="1">
      <c r="A28" s="29" t="n"/>
      <c r="B28" s="29" t="n"/>
      <c r="C28" s="29" t="n"/>
      <c r="D28" s="39" t="n"/>
      <c r="E28" s="29" t="n"/>
      <c r="F28" s="40" t="str">
        <f>IF(OR(A28="",D28=""),"",D28-TODAY())</f>
        <v/>
      </c>
      <c r="G28" s="41" t="str">
        <f>IF(OR(A28="",D28=""),"",IF(E28="Concluída","Encerrada",IF(D28&lt;TODAY(),"Atrasada",IF(D28&lt;=TODAY()+7,"Atenção","No prazo"))))</f>
        <v/>
      </c>
    </row>
    <row r="29" ht="22" customHeight="1">
      <c r="A29" s="34" t="n"/>
      <c r="B29" s="34" t="n"/>
      <c r="C29" s="34" t="n"/>
      <c r="D29" s="42" t="n"/>
      <c r="E29" s="34" t="n"/>
      <c r="F29" s="43" t="str">
        <f>IF(OR(A29="",D29=""),"",D29-TODAY())</f>
        <v/>
      </c>
      <c r="G29" s="44" t="str">
        <f>IF(OR(A29="",D29=""),"",IF(E29="Concluída","Encerrada",IF(D29&lt;TODAY(),"Atrasada",IF(D29&lt;=TODAY()+7,"Atenção","No prazo"))))</f>
        <v/>
      </c>
    </row>
    <row r="30" ht="22" customHeight="1">
      <c r="A30" s="29" t="n"/>
      <c r="B30" s="29" t="n"/>
      <c r="C30" s="29" t="n"/>
      <c r="D30" s="39" t="n"/>
      <c r="E30" s="29" t="n"/>
      <c r="F30" s="40" t="str">
        <f>IF(OR(A30="",D30=""),"",D30-TODAY())</f>
        <v/>
      </c>
      <c r="G30" s="41" t="str">
        <f>IF(OR(A30="",D30=""),"",IF(E30="Concluída","Encerrada",IF(D30&lt;TODAY(),"Atrasada",IF(D30&lt;=TODAY()+7,"Atenção","No prazo"))))</f>
        <v/>
      </c>
    </row>
    <row r="31" ht="22" customHeight="1">
      <c r="A31" s="34" t="n"/>
      <c r="B31" s="34" t="n"/>
      <c r="C31" s="34" t="n"/>
      <c r="D31" s="42" t="n"/>
      <c r="E31" s="34" t="n"/>
      <c r="F31" s="43" t="str">
        <f>IF(OR(A31="",D31=""),"",D31-TODAY())</f>
        <v/>
      </c>
      <c r="G31" s="44" t="str">
        <f>IF(OR(A31="",D31=""),"",IF(E31="Concluída","Encerrada",IF(D31&lt;TODAY(),"Atrasada",IF(D31&lt;=TODAY()+7,"Atenção","No prazo"))))</f>
        <v/>
      </c>
    </row>
    <row r="32" ht="22" customHeight="1">
      <c r="A32" s="29" t="n"/>
      <c r="B32" s="29" t="n"/>
      <c r="C32" s="29" t="n"/>
      <c r="D32" s="39" t="n"/>
      <c r="E32" s="29" t="n"/>
      <c r="F32" s="40" t="str">
        <f>IF(OR(A32="",D32=""),"",D32-TODAY())</f>
        <v/>
      </c>
      <c r="G32" s="41" t="str">
        <f>IF(OR(A32="",D32=""),"",IF(E32="Concluída","Encerrada",IF(D32&lt;TODAY(),"Atrasada",IF(D32&lt;=TODAY()+7,"Atenção","No prazo"))))</f>
        <v/>
      </c>
    </row>
    <row r="33" ht="22" customHeight="1">
      <c r="A33" s="34" t="n"/>
      <c r="B33" s="34" t="n"/>
      <c r="C33" s="34" t="n"/>
      <c r="D33" s="42" t="n"/>
      <c r="E33" s="34" t="n"/>
      <c r="F33" s="43" t="str">
        <f>IF(OR(A33="",D33=""),"",D33-TODAY())</f>
        <v/>
      </c>
      <c r="G33" s="44" t="str">
        <f>IF(OR(A33="",D33=""),"",IF(E33="Concluída","Encerrada",IF(D33&lt;TODAY(),"Atrasada",IF(D33&lt;=TODAY()+7,"Atenção","No prazo"))))</f>
        <v/>
      </c>
    </row>
    <row r="34" ht="22" customHeight="1">
      <c r="A34" s="29" t="n"/>
      <c r="B34" s="29" t="n"/>
      <c r="C34" s="29" t="n"/>
      <c r="D34" s="39" t="n"/>
      <c r="E34" s="29" t="n"/>
      <c r="F34" s="40" t="str">
        <f>IF(OR(A34="",D34=""),"",D34-TODAY())</f>
        <v/>
      </c>
      <c r="G34" s="41" t="str">
        <f>IF(OR(A34="",D34=""),"",IF(E34="Concluída","Encerrada",IF(D34&lt;TODAY(),"Atrasada",IF(D34&lt;=TODAY()+7,"Atenção","No prazo"))))</f>
        <v/>
      </c>
    </row>
    <row r="35" ht="22" customHeight="1">
      <c r="A35" s="34" t="n"/>
      <c r="B35" s="34" t="n"/>
      <c r="C35" s="34" t="n"/>
      <c r="D35" s="42" t="n"/>
      <c r="E35" s="34" t="n"/>
      <c r="F35" s="43" t="str">
        <f>IF(OR(A35="",D35=""),"",D35-TODAY())</f>
        <v/>
      </c>
      <c r="G35" s="44" t="str">
        <f>IF(OR(A35="",D35=""),"",IF(E35="Concluída","Encerrada",IF(D35&lt;TODAY(),"Atrasada",IF(D35&lt;=TODAY()+7,"Atenção","No prazo"))))</f>
        <v/>
      </c>
    </row>
    <row r="36" ht="22" customHeight="1">
      <c r="A36" s="29" t="n"/>
      <c r="B36" s="29" t="n"/>
      <c r="C36" s="29" t="n"/>
      <c r="D36" s="39" t="n"/>
      <c r="E36" s="29" t="n"/>
      <c r="F36" s="40" t="str">
        <f>IF(OR(A36="",D36=""),"",D36-TODAY())</f>
        <v/>
      </c>
      <c r="G36" s="41" t="str">
        <f>IF(OR(A36="",D36=""),"",IF(E36="Concluída","Encerrada",IF(D36&lt;TODAY(),"Atrasada",IF(D36&lt;=TODAY()+7,"Atenção","No prazo"))))</f>
        <v/>
      </c>
    </row>
    <row r="37" ht="22" customHeight="1">
      <c r="A37" s="34" t="n"/>
      <c r="B37" s="34" t="n"/>
      <c r="C37" s="34" t="n"/>
      <c r="D37" s="42" t="n"/>
      <c r="E37" s="34" t="n"/>
      <c r="F37" s="43" t="str">
        <f>IF(OR(A37="",D37=""),"",D37-TODAY())</f>
        <v/>
      </c>
      <c r="G37" s="44" t="str">
        <f>IF(OR(A37="",D37=""),"",IF(E37="Concluída","Encerrada",IF(D37&lt;TODAY(),"Atrasada",IF(D37&lt;=TODAY()+7,"Atenção","No prazo"))))</f>
        <v/>
      </c>
    </row>
    <row r="38" ht="22" customHeight="1">
      <c r="A38" s="29" t="n"/>
      <c r="B38" s="29" t="n"/>
      <c r="C38" s="29" t="n"/>
      <c r="D38" s="39" t="n"/>
      <c r="E38" s="29" t="n"/>
      <c r="F38" s="40" t="str">
        <f>IF(OR(A38="",D38=""),"",D38-TODAY())</f>
        <v/>
      </c>
      <c r="G38" s="41" t="str">
        <f>IF(OR(A38="",D38=""),"",IF(E38="Concluída","Encerrada",IF(D38&lt;TODAY(),"Atrasada",IF(D38&lt;=TODAY()+7,"Atenção","No prazo"))))</f>
        <v/>
      </c>
    </row>
    <row r="39" ht="22" customHeight="1">
      <c r="A39" s="34" t="n"/>
      <c r="B39" s="34" t="n"/>
      <c r="C39" s="34" t="n"/>
      <c r="D39" s="42" t="n"/>
      <c r="E39" s="34" t="n"/>
      <c r="F39" s="43" t="str">
        <f>IF(OR(A39="",D39=""),"",D39-TODAY())</f>
        <v/>
      </c>
      <c r="G39" s="44" t="str">
        <f>IF(OR(A39="",D39=""),"",IF(E39="Concluída","Encerrada",IF(D39&lt;TODAY(),"Atrasada",IF(D39&lt;=TODAY()+7,"Atenção","No prazo"))))</f>
        <v/>
      </c>
    </row>
    <row r="40" ht="22" customHeight="1">
      <c r="A40" s="29" t="n"/>
      <c r="B40" s="29" t="n"/>
      <c r="C40" s="29" t="n"/>
      <c r="D40" s="39" t="n"/>
      <c r="E40" s="29" t="n"/>
      <c r="F40" s="40" t="str">
        <f>IF(OR(A40="",D40=""),"",D40-TODAY())</f>
        <v/>
      </c>
      <c r="G40" s="41" t="str">
        <f>IF(OR(A40="",D40=""),"",IF(E40="Concluída","Encerrada",IF(D40&lt;TODAY(),"Atrasada",IF(D40&lt;=TODAY()+7,"Atenção","No prazo"))))</f>
        <v/>
      </c>
    </row>
    <row r="41" ht="22" customHeight="1">
      <c r="A41" s="34" t="n"/>
      <c r="B41" s="34" t="n"/>
      <c r="C41" s="34" t="n"/>
      <c r="D41" s="42" t="n"/>
      <c r="E41" s="34" t="n"/>
      <c r="F41" s="43" t="str">
        <f>IF(OR(A41="",D41=""),"",D41-TODAY())</f>
        <v/>
      </c>
      <c r="G41" s="44" t="str">
        <f>IF(OR(A41="",D41=""),"",IF(E41="Concluída","Encerrada",IF(D41&lt;TODAY(),"Atrasada",IF(D41&lt;=TODAY()+7,"Atenção","No prazo"))))</f>
        <v/>
      </c>
    </row>
    <row r="42" ht="22" customHeight="1">
      <c r="A42" s="29" t="n"/>
      <c r="B42" s="29" t="n"/>
      <c r="C42" s="29" t="n"/>
      <c r="D42" s="39" t="n"/>
      <c r="E42" s="29" t="n"/>
      <c r="F42" s="40" t="str">
        <f>IF(OR(A42="",D42=""),"",D42-TODAY())</f>
        <v/>
      </c>
      <c r="G42" s="41" t="str">
        <f>IF(OR(A42="",D42=""),"",IF(E42="Concluída","Encerrada",IF(D42&lt;TODAY(),"Atrasada",IF(D42&lt;=TODAY()+7,"Atenção","No prazo"))))</f>
        <v/>
      </c>
    </row>
    <row r="43" ht="22" customHeight="1">
      <c r="A43" s="34" t="n"/>
      <c r="B43" s="34" t="n"/>
      <c r="C43" s="34" t="n"/>
      <c r="D43" s="42" t="n"/>
      <c r="E43" s="34" t="n"/>
      <c r="F43" s="43" t="str">
        <f>IF(OR(A43="",D43=""),"",D43-TODAY())</f>
        <v/>
      </c>
      <c r="G43" s="44" t="str">
        <f>IF(OR(A43="",D43=""),"",IF(E43="Concluída","Encerrada",IF(D43&lt;TODAY(),"Atrasada",IF(D43&lt;=TODAY()+7,"Atenção","No prazo"))))</f>
        <v/>
      </c>
    </row>
    <row r="44" ht="22" customHeight="1">
      <c r="A44" s="29" t="n"/>
      <c r="B44" s="29" t="n"/>
      <c r="C44" s="29" t="n"/>
      <c r="D44" s="39" t="n"/>
      <c r="E44" s="29" t="n"/>
      <c r="F44" s="40" t="str">
        <f>IF(OR(A44="",D44=""),"",D44-TODAY())</f>
        <v/>
      </c>
      <c r="G44" s="41" t="str">
        <f>IF(OR(A44="",D44=""),"",IF(E44="Concluída","Encerrada",IF(D44&lt;TODAY(),"Atrasada",IF(D44&lt;=TODAY()+7,"Atenção","No prazo"))))</f>
        <v/>
      </c>
    </row>
    <row r="45" ht="22" customHeight="1">
      <c r="A45" s="34" t="n"/>
      <c r="B45" s="34" t="n"/>
      <c r="C45" s="34" t="n"/>
      <c r="D45" s="42" t="n"/>
      <c r="E45" s="34" t="n"/>
      <c r="F45" s="43" t="str">
        <f>IF(OR(A45="",D45=""),"",D45-TODAY())</f>
        <v/>
      </c>
      <c r="G45" s="44" t="str">
        <f>IF(OR(A45="",D45=""),"",IF(E45="Concluída","Encerrada",IF(D45&lt;TODAY(),"Atrasada",IF(D45&lt;=TODAY()+7,"Atenção","No prazo"))))</f>
        <v/>
      </c>
    </row>
    <row r="46" ht="22" customHeight="1">
      <c r="A46" s="29" t="n"/>
      <c r="B46" s="29" t="n"/>
      <c r="C46" s="29" t="n"/>
      <c r="D46" s="39" t="n"/>
      <c r="E46" s="29" t="n"/>
      <c r="F46" s="40" t="str">
        <f>IF(OR(A46="",D46=""),"",D46-TODAY())</f>
        <v/>
      </c>
      <c r="G46" s="41" t="str">
        <f>IF(OR(A46="",D46=""),"",IF(E46="Concluída","Encerrada",IF(D46&lt;TODAY(),"Atrasada",IF(D46&lt;=TODAY()+7,"Atenção","No prazo"))))</f>
        <v/>
      </c>
    </row>
    <row r="47" ht="22" customHeight="1">
      <c r="A47" s="34" t="n"/>
      <c r="B47" s="34" t="n"/>
      <c r="C47" s="34" t="n"/>
      <c r="D47" s="42" t="n"/>
      <c r="E47" s="34" t="n"/>
      <c r="F47" s="43" t="str">
        <f>IF(OR(A47="",D47=""),"",D47-TODAY())</f>
        <v/>
      </c>
      <c r="G47" s="44" t="str">
        <f>IF(OR(A47="",D47=""),"",IF(E47="Concluída","Encerrada",IF(D47&lt;TODAY(),"Atrasada",IF(D47&lt;=TODAY()+7,"Atenção","No prazo"))))</f>
        <v/>
      </c>
    </row>
    <row r="48" ht="22" customHeight="1">
      <c r="A48" s="29" t="n"/>
      <c r="B48" s="29" t="n"/>
      <c r="C48" s="29" t="n"/>
      <c r="D48" s="39" t="n"/>
      <c r="E48" s="29" t="n"/>
      <c r="F48" s="40" t="str">
        <f>IF(OR(A48="",D48=""),"",D48-TODAY())</f>
        <v/>
      </c>
      <c r="G48" s="41" t="str">
        <f>IF(OR(A48="",D48=""),"",IF(E48="Concluída","Encerrada",IF(D48&lt;TODAY(),"Atrasada",IF(D48&lt;=TODAY()+7,"Atenção","No prazo"))))</f>
        <v/>
      </c>
    </row>
    <row r="49" ht="22" customHeight="1">
      <c r="A49" s="34" t="n"/>
      <c r="B49" s="34" t="n"/>
      <c r="C49" s="34" t="n"/>
      <c r="D49" s="42" t="n"/>
      <c r="E49" s="34" t="n"/>
      <c r="F49" s="43" t="str">
        <f>IF(OR(A49="",D49=""),"",D49-TODAY())</f>
        <v/>
      </c>
      <c r="G49" s="44" t="str">
        <f>IF(OR(A49="",D49=""),"",IF(E49="Concluída","Encerrada",IF(D49&lt;TODAY(),"Atrasada",IF(D49&lt;=TODAY()+7,"Atenção","No prazo"))))</f>
        <v/>
      </c>
    </row>
    <row r="50" ht="22" customHeight="1">
      <c r="A50" s="29" t="n"/>
      <c r="B50" s="29" t="n"/>
      <c r="C50" s="29" t="n"/>
      <c r="D50" s="39" t="n"/>
      <c r="E50" s="29" t="n"/>
      <c r="F50" s="40" t="str">
        <f>IF(OR(A50="",D50=""),"",D50-TODAY())</f>
        <v/>
      </c>
      <c r="G50" s="41" t="str">
        <f>IF(OR(A50="",D50=""),"",IF(E50="Concluída","Encerrada",IF(D50&lt;TODAY(),"Atrasada",IF(D50&lt;=TODAY()+7,"Atenção","No prazo"))))</f>
        <v/>
      </c>
    </row>
    <row r="51" ht="22" customHeight="1">
      <c r="A51" s="34" t="n"/>
      <c r="B51" s="34" t="n"/>
      <c r="C51" s="34" t="n"/>
      <c r="D51" s="42" t="n"/>
      <c r="E51" s="34" t="n"/>
      <c r="F51" s="43" t="str">
        <f>IF(OR(A51="",D51=""),"",D51-TODAY())</f>
        <v/>
      </c>
      <c r="G51" s="44" t="str">
        <f>IF(OR(A51="",D51=""),"",IF(E51="Concluída","Encerrada",IF(D51&lt;TODAY(),"Atrasada",IF(D51&lt;=TODAY()+7,"Atenção","No prazo"))))</f>
        <v/>
      </c>
    </row>
    <row r="52" ht="22" customHeight="1">
      <c r="A52" s="29" t="n"/>
      <c r="B52" s="29" t="n"/>
      <c r="C52" s="29" t="n"/>
      <c r="D52" s="39" t="n"/>
      <c r="E52" s="29" t="n"/>
      <c r="F52" s="40" t="str">
        <f>IF(OR(A52="",D52=""),"",D52-TODAY())</f>
        <v/>
      </c>
      <c r="G52" s="41" t="str">
        <f>IF(OR(A52="",D52=""),"",IF(E52="Concluída","Encerrada",IF(D52&lt;TODAY(),"Atrasada",IF(D52&lt;=TODAY()+7,"Atenção","No prazo"))))</f>
        <v/>
      </c>
    </row>
    <row r="53" ht="22" customHeight="1">
      <c r="A53" s="34" t="n"/>
      <c r="B53" s="34" t="n"/>
      <c r="C53" s="34" t="n"/>
      <c r="D53" s="42" t="n"/>
      <c r="E53" s="34" t="n"/>
      <c r="F53" s="43" t="str">
        <f>IF(OR(A53="",D53=""),"",D53-TODAY())</f>
        <v/>
      </c>
      <c r="G53" s="44" t="str">
        <f>IF(OR(A53="",D53=""),"",IF(E53="Concluída","Encerrada",IF(D53&lt;TODAY(),"Atrasada",IF(D53&lt;=TODAY()+7,"Atenção","No prazo"))))</f>
        <v/>
      </c>
    </row>
    <row r="54" ht="22" customHeight="1">
      <c r="A54" s="29" t="n"/>
      <c r="B54" s="29" t="n"/>
      <c r="C54" s="29" t="n"/>
      <c r="D54" s="39" t="n"/>
      <c r="E54" s="29" t="n"/>
      <c r="F54" s="40" t="str">
        <f>IF(OR(A54="",D54=""),"",D54-TODAY())</f>
        <v/>
      </c>
      <c r="G54" s="41" t="str">
        <f>IF(OR(A54="",D54=""),"",IF(E54="Concluída","Encerrada",IF(D54&lt;TODAY(),"Atrasada",IF(D54&lt;=TODAY()+7,"Atenção","No prazo"))))</f>
        <v/>
      </c>
    </row>
    <row r="55" ht="22" customHeight="1">
      <c r="A55" s="34" t="n"/>
      <c r="B55" s="34" t="n"/>
      <c r="C55" s="34" t="n"/>
      <c r="D55" s="42" t="n"/>
      <c r="E55" s="34" t="n"/>
      <c r="F55" s="43" t="str">
        <f>IF(OR(A55="",D55=""),"",D55-TODAY())</f>
        <v/>
      </c>
      <c r="G55" s="44" t="str">
        <f>IF(OR(A55="",D55=""),"",IF(E55="Concluída","Encerrada",IF(D55&lt;TODAY(),"Atrasada",IF(D55&lt;=TODAY()+7,"Atenção","No prazo"))))</f>
        <v/>
      </c>
    </row>
    <row r="56" ht="22" customHeight="1">
      <c r="A56" s="29" t="n"/>
      <c r="B56" s="29" t="n"/>
      <c r="C56" s="29" t="n"/>
      <c r="D56" s="39" t="n"/>
      <c r="E56" s="29" t="n"/>
      <c r="F56" s="40" t="str">
        <f>IF(OR(A56="",D56=""),"",D56-TODAY())</f>
        <v/>
      </c>
      <c r="G56" s="41" t="str">
        <f>IF(OR(A56="",D56=""),"",IF(E56="Concluída","Encerrada",IF(D56&lt;TODAY(),"Atrasada",IF(D56&lt;=TODAY()+7,"Atenção","No prazo"))))</f>
        <v/>
      </c>
    </row>
    <row r="57" ht="22" customHeight="1">
      <c r="A57" s="34" t="n"/>
      <c r="B57" s="34" t="n"/>
      <c r="C57" s="34" t="n"/>
      <c r="D57" s="42" t="n"/>
      <c r="E57" s="34" t="n"/>
      <c r="F57" s="43" t="str">
        <f>IF(OR(A57="",D57=""),"",D57-TODAY())</f>
        <v/>
      </c>
      <c r="G57" s="44" t="str">
        <f>IF(OR(A57="",D57=""),"",IF(E57="Concluída","Encerrada",IF(D57&lt;TODAY(),"Atrasada",IF(D57&lt;=TODAY()+7,"Atenção","No prazo"))))</f>
        <v/>
      </c>
    </row>
    <row r="58" ht="22" customHeight="1">
      <c r="A58" s="29" t="n"/>
      <c r="B58" s="29" t="n"/>
      <c r="C58" s="29" t="n"/>
      <c r="D58" s="39" t="n"/>
      <c r="E58" s="29" t="n"/>
      <c r="F58" s="40" t="str">
        <f>IF(OR(A58="",D58=""),"",D58-TODAY())</f>
        <v/>
      </c>
      <c r="G58" s="41" t="str">
        <f>IF(OR(A58="",D58=""),"",IF(E58="Concluída","Encerrada",IF(D58&lt;TODAY(),"Atrasada",IF(D58&lt;=TODAY()+7,"Atenção","No prazo"))))</f>
        <v/>
      </c>
    </row>
    <row r="59" ht="22" customHeight="1">
      <c r="A59" s="34" t="n"/>
      <c r="B59" s="34" t="n"/>
      <c r="C59" s="34" t="n"/>
      <c r="D59" s="42" t="n"/>
      <c r="E59" s="34" t="n"/>
      <c r="F59" s="43" t="str">
        <f>IF(OR(A59="",D59=""),"",D59-TODAY())</f>
        <v/>
      </c>
      <c r="G59" s="44" t="str">
        <f>IF(OR(A59="",D59=""),"",IF(E59="Concluída","Encerrada",IF(D59&lt;TODAY(),"Atrasada",IF(D59&lt;=TODAY()+7,"Atenção","No prazo"))))</f>
        <v/>
      </c>
    </row>
    <row r="60" ht="22" customHeight="1">
      <c r="A60" s="29" t="n"/>
      <c r="B60" s="29" t="n"/>
      <c r="C60" s="29" t="n"/>
      <c r="D60" s="39" t="n"/>
      <c r="E60" s="29" t="n"/>
      <c r="F60" s="40" t="str">
        <f>IF(OR(A60="",D60=""),"",D60-TODAY())</f>
        <v/>
      </c>
      <c r="G60" s="41" t="str">
        <f>IF(OR(A60="",D60=""),"",IF(E60="Concluída","Encerrada",IF(D60&lt;TODAY(),"Atrasada",IF(D60&lt;=TODAY()+7,"Atenção","No prazo"))))</f>
        <v/>
      </c>
    </row>
    <row r="61" ht="22" customHeight="1">
      <c r="A61" s="34" t="n"/>
      <c r="B61" s="34" t="n"/>
      <c r="C61" s="34" t="n"/>
      <c r="D61" s="42" t="n"/>
      <c r="E61" s="34" t="n"/>
      <c r="F61" s="43" t="str">
        <f>IF(OR(A61="",D61=""),"",D61-TODAY())</f>
        <v/>
      </c>
      <c r="G61" s="44" t="str">
        <f>IF(OR(A61="",D61=""),"",IF(E61="Concluída","Encerrada",IF(D61&lt;TODAY(),"Atrasada",IF(D61&lt;=TODAY()+7,"Atenção","No prazo"))))</f>
        <v/>
      </c>
    </row>
    <row r="62" ht="22" customHeight="1">
      <c r="A62" s="29" t="n"/>
      <c r="B62" s="29" t="n"/>
      <c r="C62" s="29" t="n"/>
      <c r="D62" s="39" t="n"/>
      <c r="E62" s="29" t="n"/>
      <c r="F62" s="40" t="str">
        <f>IF(OR(A62="",D62=""),"",D62-TODAY())</f>
        <v/>
      </c>
      <c r="G62" s="41" t="str">
        <f>IF(OR(A62="",D62=""),"",IF(E62="Concluída","Encerrada",IF(D62&lt;TODAY(),"Atrasada",IF(D62&lt;=TODAY()+7,"Atenção","No prazo"))))</f>
        <v/>
      </c>
    </row>
    <row r="63" ht="22" customHeight="1">
      <c r="A63" s="34" t="n"/>
      <c r="B63" s="34" t="n"/>
      <c r="C63" s="34" t="n"/>
      <c r="D63" s="42" t="n"/>
      <c r="E63" s="34" t="n"/>
      <c r="F63" s="43" t="str">
        <f>IF(OR(A63="",D63=""),"",D63-TODAY())</f>
        <v/>
      </c>
      <c r="G63" s="44" t="str">
        <f>IF(OR(A63="",D63=""),"",IF(E63="Concluída","Encerrada",IF(D63&lt;TODAY(),"Atrasada",IF(D63&lt;=TODAY()+7,"Atenção","No prazo"))))</f>
        <v/>
      </c>
    </row>
    <row r="64" ht="22" customHeight="1">
      <c r="A64" s="29" t="n"/>
      <c r="B64" s="29" t="n"/>
      <c r="C64" s="29" t="n"/>
      <c r="D64" s="39" t="n"/>
      <c r="E64" s="29" t="n"/>
      <c r="F64" s="40" t="str">
        <f>IF(OR(A64="",D64=""),"",D64-TODAY())</f>
        <v/>
      </c>
      <c r="G64" s="41" t="str">
        <f>IF(OR(A64="",D64=""),"",IF(E64="Concluída","Encerrada",IF(D64&lt;TODAY(),"Atrasada",IF(D64&lt;=TODAY()+7,"Atenção","No prazo"))))</f>
        <v/>
      </c>
    </row>
    <row r="65" ht="22" customHeight="1">
      <c r="A65" s="34" t="n"/>
      <c r="B65" s="34" t="n"/>
      <c r="C65" s="34" t="n"/>
      <c r="D65" s="42" t="n"/>
      <c r="E65" s="34" t="n"/>
      <c r="F65" s="43" t="str">
        <f>IF(OR(A65="",D65=""),"",D65-TODAY())</f>
        <v/>
      </c>
      <c r="G65" s="44" t="str">
        <f>IF(OR(A65="",D65=""),"",IF(E65="Concluída","Encerrada",IF(D65&lt;TODAY(),"Atrasada",IF(D65&lt;=TODAY()+7,"Atenção","No prazo"))))</f>
        <v/>
      </c>
    </row>
    <row r="66" ht="22" customHeight="1">
      <c r="A66" s="29" t="n"/>
      <c r="B66" s="29" t="n"/>
      <c r="C66" s="29" t="n"/>
      <c r="D66" s="39" t="n"/>
      <c r="E66" s="29" t="n"/>
      <c r="F66" s="40" t="str">
        <f>IF(OR(A66="",D66=""),"",D66-TODAY())</f>
        <v/>
      </c>
      <c r="G66" s="41" t="str">
        <f>IF(OR(A66="",D66=""),"",IF(E66="Concluída","Encerrada",IF(D66&lt;TODAY(),"Atrasada",IF(D66&lt;=TODAY()+7,"Atenção","No prazo"))))</f>
        <v/>
      </c>
    </row>
    <row r="67" ht="22" customHeight="1">
      <c r="A67" s="34" t="n"/>
      <c r="B67" s="34" t="n"/>
      <c r="C67" s="34" t="n"/>
      <c r="D67" s="42" t="n"/>
      <c r="E67" s="34" t="n"/>
      <c r="F67" s="43" t="str">
        <f>IF(OR(A67="",D67=""),"",D67-TODAY())</f>
        <v/>
      </c>
      <c r="G67" s="44" t="str">
        <f>IF(OR(A67="",D67=""),"",IF(E67="Concluída","Encerrada",IF(D67&lt;TODAY(),"Atrasada",IF(D67&lt;=TODAY()+7,"Atenção","No prazo"))))</f>
        <v/>
      </c>
    </row>
    <row r="68" ht="22" customHeight="1">
      <c r="A68" s="29" t="n"/>
      <c r="B68" s="29" t="n"/>
      <c r="C68" s="29" t="n"/>
      <c r="D68" s="39" t="n"/>
      <c r="E68" s="29" t="n"/>
      <c r="F68" s="40" t="str">
        <f>IF(OR(A68="",D68=""),"",D68-TODAY())</f>
        <v/>
      </c>
      <c r="G68" s="41" t="str">
        <f>IF(OR(A68="",D68=""),"",IF(E68="Concluída","Encerrada",IF(D68&lt;TODAY(),"Atrasada",IF(D68&lt;=TODAY()+7,"Atenção","No prazo"))))</f>
        <v/>
      </c>
    </row>
    <row r="69" ht="22" customHeight="1">
      <c r="A69" s="34" t="n"/>
      <c r="B69" s="34" t="n"/>
      <c r="C69" s="34" t="n"/>
      <c r="D69" s="42" t="n"/>
      <c r="E69" s="34" t="n"/>
      <c r="F69" s="43" t="str">
        <f>IF(OR(A69="",D69=""),"",D69-TODAY())</f>
        <v/>
      </c>
      <c r="G69" s="44" t="str">
        <f>IF(OR(A69="",D69=""),"",IF(E69="Concluída","Encerrada",IF(D69&lt;TODAY(),"Atrasada",IF(D69&lt;=TODAY()+7,"Atenção","No prazo"))))</f>
        <v/>
      </c>
    </row>
    <row r="70" ht="22" customHeight="1">
      <c r="A70" s="29" t="n"/>
      <c r="B70" s="29" t="n"/>
      <c r="C70" s="29" t="n"/>
      <c r="D70" s="39" t="n"/>
      <c r="E70" s="29" t="n"/>
      <c r="F70" s="40" t="str">
        <f>IF(OR(A70="",D70=""),"",D70-TODAY())</f>
        <v/>
      </c>
      <c r="G70" s="41" t="str">
        <f>IF(OR(A70="",D70=""),"",IF(E70="Concluída","Encerrada",IF(D70&lt;TODAY(),"Atrasada",IF(D70&lt;=TODAY()+7,"Atenção","No prazo"))))</f>
        <v/>
      </c>
    </row>
    <row r="71" ht="22" customHeight="1">
      <c r="A71" s="34" t="n"/>
      <c r="B71" s="34" t="n"/>
      <c r="C71" s="34" t="n"/>
      <c r="D71" s="42" t="n"/>
      <c r="E71" s="34" t="n"/>
      <c r="F71" s="43" t="str">
        <f>IF(OR(A71="",D71=""),"",D71-TODAY())</f>
        <v/>
      </c>
      <c r="G71" s="44" t="str">
        <f>IF(OR(A71="",D71=""),"",IF(E71="Concluída","Encerrada",IF(D71&lt;TODAY(),"Atrasada",IF(D71&lt;=TODAY()+7,"Atenção","No prazo"))))</f>
        <v/>
      </c>
    </row>
    <row r="72" ht="22" customHeight="1">
      <c r="A72" s="29" t="n"/>
      <c r="B72" s="29" t="n"/>
      <c r="C72" s="29" t="n"/>
      <c r="D72" s="39" t="n"/>
      <c r="E72" s="29" t="n"/>
      <c r="F72" s="40" t="str">
        <f>IF(OR(A72="",D72=""),"",D72-TODAY())</f>
        <v/>
      </c>
      <c r="G72" s="41" t="str">
        <f>IF(OR(A72="",D72=""),"",IF(E72="Concluída","Encerrada",IF(D72&lt;TODAY(),"Atrasada",IF(D72&lt;=TODAY()+7,"Atenção","No prazo"))))</f>
        <v/>
      </c>
    </row>
    <row r="73" ht="22" customHeight="1">
      <c r="A73" s="34" t="n"/>
      <c r="B73" s="34" t="n"/>
      <c r="C73" s="34" t="n"/>
      <c r="D73" s="42" t="n"/>
      <c r="E73" s="34" t="n"/>
      <c r="F73" s="43" t="str">
        <f>IF(OR(A73="",D73=""),"",D73-TODAY())</f>
        <v/>
      </c>
      <c r="G73" s="44" t="str">
        <f>IF(OR(A73="",D73=""),"",IF(E73="Concluída","Encerrada",IF(D73&lt;TODAY(),"Atrasada",IF(D73&lt;=TODAY()+7,"Atenção","No prazo"))))</f>
        <v/>
      </c>
    </row>
    <row r="74" ht="22" customHeight="1">
      <c r="A74" s="29" t="n"/>
      <c r="B74" s="29" t="n"/>
      <c r="C74" s="29" t="n"/>
      <c r="D74" s="39" t="n"/>
      <c r="E74" s="29" t="n"/>
      <c r="F74" s="40" t="str">
        <f>IF(OR(A74="",D74=""),"",D74-TODAY())</f>
        <v/>
      </c>
      <c r="G74" s="41" t="str">
        <f>IF(OR(A74="",D74=""),"",IF(E74="Concluída","Encerrada",IF(D74&lt;TODAY(),"Atrasada",IF(D74&lt;=TODAY()+7,"Atenção","No prazo"))))</f>
        <v/>
      </c>
    </row>
    <row r="75" ht="22" customHeight="1">
      <c r="A75" s="34" t="n"/>
      <c r="B75" s="34" t="n"/>
      <c r="C75" s="34" t="n"/>
      <c r="D75" s="42" t="n"/>
      <c r="E75" s="34" t="n"/>
      <c r="F75" s="43" t="str">
        <f>IF(OR(A75="",D75=""),"",D75-TODAY())</f>
        <v/>
      </c>
      <c r="G75" s="44" t="str">
        <f>IF(OR(A75="",D75=""),"",IF(E75="Concluída","Encerrada",IF(D75&lt;TODAY(),"Atrasada",IF(D75&lt;=TODAY()+7,"Atenção","No prazo"))))</f>
        <v/>
      </c>
    </row>
    <row r="76" ht="22" customHeight="1">
      <c r="A76" s="29" t="n"/>
      <c r="B76" s="29" t="n"/>
      <c r="C76" s="29" t="n"/>
      <c r="D76" s="39" t="n"/>
      <c r="E76" s="29" t="n"/>
      <c r="F76" s="40" t="str">
        <f>IF(OR(A76="",D76=""),"",D76-TODAY())</f>
        <v/>
      </c>
      <c r="G76" s="41" t="str">
        <f>IF(OR(A76="",D76=""),"",IF(E76="Concluída","Encerrada",IF(D76&lt;TODAY(),"Atrasada",IF(D76&lt;=TODAY()+7,"Atenção","No prazo"))))</f>
        <v/>
      </c>
    </row>
    <row r="77" ht="22" customHeight="1">
      <c r="A77" s="34" t="n"/>
      <c r="B77" s="34" t="n"/>
      <c r="C77" s="34" t="n"/>
      <c r="D77" s="42" t="n"/>
      <c r="E77" s="34" t="n"/>
      <c r="F77" s="43" t="str">
        <f>IF(OR(A77="",D77=""),"",D77-TODAY())</f>
        <v/>
      </c>
      <c r="G77" s="44" t="str">
        <f>IF(OR(A77="",D77=""),"",IF(E77="Concluída","Encerrada",IF(D77&lt;TODAY(),"Atrasada",IF(D77&lt;=TODAY()+7,"Atenção","No prazo"))))</f>
        <v/>
      </c>
    </row>
    <row r="78" ht="22" customHeight="1">
      <c r="A78" s="29" t="n"/>
      <c r="B78" s="29" t="n"/>
      <c r="C78" s="29" t="n"/>
      <c r="D78" s="39" t="n"/>
      <c r="E78" s="29" t="n"/>
      <c r="F78" s="40" t="str">
        <f>IF(OR(A78="",D78=""),"",D78-TODAY())</f>
        <v/>
      </c>
      <c r="G78" s="41" t="str">
        <f>IF(OR(A78="",D78=""),"",IF(E78="Concluída","Encerrada",IF(D78&lt;TODAY(),"Atrasada",IF(D78&lt;=TODAY()+7,"Atenção","No prazo"))))</f>
        <v/>
      </c>
    </row>
    <row r="79" ht="22" customHeight="1">
      <c r="A79" s="34" t="n"/>
      <c r="B79" s="34" t="n"/>
      <c r="C79" s="34" t="n"/>
      <c r="D79" s="42" t="n"/>
      <c r="E79" s="34" t="n"/>
      <c r="F79" s="43" t="str">
        <f>IF(OR(A79="",D79=""),"",D79-TODAY())</f>
        <v/>
      </c>
      <c r="G79" s="44" t="str">
        <f>IF(OR(A79="",D79=""),"",IF(E79="Concluída","Encerrada",IF(D79&lt;TODAY(),"Atrasada",IF(D79&lt;=TODAY()+7,"Atenção","No prazo"))))</f>
        <v/>
      </c>
    </row>
    <row r="80" ht="22" customHeight="1">
      <c r="A80" s="29" t="n"/>
      <c r="B80" s="29" t="n"/>
      <c r="C80" s="29" t="n"/>
      <c r="D80" s="39" t="n"/>
      <c r="E80" s="29" t="n"/>
      <c r="F80" s="40" t="str">
        <f>IF(OR(A80="",D80=""),"",D80-TODAY())</f>
        <v/>
      </c>
      <c r="G80" s="41" t="str">
        <f>IF(OR(A80="",D80=""),"",IF(E80="Concluída","Encerrada",IF(D80&lt;TODAY(),"Atrasada",IF(D80&lt;=TODAY()+7,"Atenção","No prazo"))))</f>
        <v/>
      </c>
    </row>
    <row r="81" ht="22" customHeight="1">
      <c r="A81" s="34" t="n"/>
      <c r="B81" s="34" t="n"/>
      <c r="C81" s="34" t="n"/>
      <c r="D81" s="42" t="n"/>
      <c r="E81" s="34" t="n"/>
      <c r="F81" s="43" t="str">
        <f>IF(OR(A81="",D81=""),"",D81-TODAY())</f>
        <v/>
      </c>
      <c r="G81" s="44" t="str">
        <f>IF(OR(A81="",D81=""),"",IF(E81="Concluída","Encerrada",IF(D81&lt;TODAY(),"Atrasada",IF(D81&lt;=TODAY()+7,"Atenção","No prazo"))))</f>
        <v/>
      </c>
    </row>
    <row r="82" ht="22" customHeight="1">
      <c r="A82" s="29" t="n"/>
      <c r="B82" s="29" t="n"/>
      <c r="C82" s="29" t="n"/>
      <c r="D82" s="39" t="n"/>
      <c r="E82" s="29" t="n"/>
      <c r="F82" s="40" t="str">
        <f>IF(OR(A82="",D82=""),"",D82-TODAY())</f>
        <v/>
      </c>
      <c r="G82" s="41" t="str">
        <f>IF(OR(A82="",D82=""),"",IF(E82="Concluída","Encerrada",IF(D82&lt;TODAY(),"Atrasada",IF(D82&lt;=TODAY()+7,"Atenção","No prazo"))))</f>
        <v/>
      </c>
    </row>
    <row r="83" ht="22" customHeight="1">
      <c r="A83" s="34" t="n"/>
      <c r="B83" s="34" t="n"/>
      <c r="C83" s="34" t="n"/>
      <c r="D83" s="42" t="n"/>
      <c r="E83" s="34" t="n"/>
      <c r="F83" s="43" t="str">
        <f>IF(OR(A83="",D83=""),"",D83-TODAY())</f>
        <v/>
      </c>
      <c r="G83" s="44" t="str">
        <f>IF(OR(A83="",D83=""),"",IF(E83="Concluída","Encerrada",IF(D83&lt;TODAY(),"Atrasada",IF(D83&lt;=TODAY()+7,"Atenção","No prazo"))))</f>
        <v/>
      </c>
    </row>
    <row r="84" ht="22" customHeight="1">
      <c r="A84" s="29" t="n"/>
      <c r="B84" s="29" t="n"/>
      <c r="C84" s="29" t="n"/>
      <c r="D84" s="39" t="n"/>
      <c r="E84" s="29" t="n"/>
      <c r="F84" s="40" t="str">
        <f>IF(OR(A84="",D84=""),"",D84-TODAY())</f>
        <v/>
      </c>
      <c r="G84" s="41" t="str">
        <f>IF(OR(A84="",D84=""),"",IF(E84="Concluída","Encerrada",IF(D84&lt;TODAY(),"Atrasada",IF(D84&lt;=TODAY()+7,"Atenção","No prazo"))))</f>
        <v/>
      </c>
    </row>
    <row r="85" ht="22" customHeight="1">
      <c r="A85" s="34" t="n"/>
      <c r="B85" s="34" t="n"/>
      <c r="C85" s="34" t="n"/>
      <c r="D85" s="42" t="n"/>
      <c r="E85" s="34" t="n"/>
      <c r="F85" s="43" t="str">
        <f>IF(OR(A85="",D85=""),"",D85-TODAY())</f>
        <v/>
      </c>
      <c r="G85" s="44" t="str">
        <f>IF(OR(A85="",D85=""),"",IF(E85="Concluída","Encerrada",IF(D85&lt;TODAY(),"Atrasada",IF(D85&lt;=TODAY()+7,"Atenção","No prazo"))))</f>
        <v/>
      </c>
    </row>
    <row r="86" ht="22" customHeight="1">
      <c r="A86" s="29" t="n"/>
      <c r="B86" s="29" t="n"/>
      <c r="C86" s="29" t="n"/>
      <c r="D86" s="39" t="n"/>
      <c r="E86" s="29" t="n"/>
      <c r="F86" s="40" t="str">
        <f>IF(OR(A86="",D86=""),"",D86-TODAY())</f>
        <v/>
      </c>
      <c r="G86" s="41" t="str">
        <f>IF(OR(A86="",D86=""),"",IF(E86="Concluída","Encerrada",IF(D86&lt;TODAY(),"Atrasada",IF(D86&lt;=TODAY()+7,"Atenção","No prazo"))))</f>
        <v/>
      </c>
    </row>
    <row r="87" ht="22" customHeight="1">
      <c r="A87" s="34" t="n"/>
      <c r="B87" s="34" t="n"/>
      <c r="C87" s="34" t="n"/>
      <c r="D87" s="42" t="n"/>
      <c r="E87" s="34" t="n"/>
      <c r="F87" s="43" t="str">
        <f>IF(OR(A87="",D87=""),"",D87-TODAY())</f>
        <v/>
      </c>
      <c r="G87" s="44" t="str">
        <f>IF(OR(A87="",D87=""),"",IF(E87="Concluída","Encerrada",IF(D87&lt;TODAY(),"Atrasada",IF(D87&lt;=TODAY()+7,"Atenção","No prazo"))))</f>
        <v/>
      </c>
    </row>
  </sheetData>
  <autoFilter ref="A7:G87"/>
  <mergeCells count="4">
    <mergeCell ref="A3:G3"/>
    <mergeCell ref="A6:G6"/>
    <mergeCell ref="A5:G5"/>
    <mergeCell ref="A1:G2"/>
  </mergeCells>
  <conditionalFormatting sqref="G8:G87">
    <cfRule type="expression" priority="1" dxfId="0">
      <formula>G8="Atrasada"</formula>
    </cfRule>
    <cfRule type="expression" priority="2" dxfId="1">
      <formula>G8="Atenção"</formula>
    </cfRule>
  </conditionalFormatting>
  <dataValidations count="1">
    <dataValidation sqref="E8:E87" showDropDown="0" showInputMessage="0" showErrorMessage="1" allowBlank="1" errorTitle="Valor não previsto" error="Escolha uma opção da lista." type="list">
      <formula1>"Pendente,Em andamento,Concluída,Cancelada"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H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21" customWidth="1" min="2" max="2"/>
    <col width="19" customWidth="1" min="3" max="3"/>
    <col width="33" customWidth="1" min="4" max="4"/>
    <col width="23" customWidth="1" min="5" max="5"/>
    <col width="22" customWidth="1" min="6" max="6"/>
    <col width="27" customWidth="1" min="7" max="7"/>
    <col width="18" customWidth="1" min="8" max="8"/>
  </cols>
  <sheetData>
    <row r="1" ht="28" customHeight="1">
      <c r="A1" s="1" t="inlineStr">
        <is>
          <t>Controle de recebimentos e pagamentos</t>
        </is>
      </c>
      <c r="B1" s="2" t="n"/>
      <c r="C1" s="2" t="n"/>
      <c r="D1" s="2" t="n"/>
      <c r="E1" s="2" t="n"/>
      <c r="F1" s="2" t="n"/>
      <c r="G1" s="2" t="n"/>
      <c r="H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31" customHeight="1">
      <c r="A3" s="3" t="inlineStr">
        <is>
          <t>Liquidação não é igual à proposta aprovada. Registre somente o que foi pago/recebido.</t>
        </is>
      </c>
      <c r="B3" s="4" t="n"/>
      <c r="C3" s="4" t="n"/>
      <c r="D3" s="4" t="n"/>
      <c r="E3" s="4" t="n"/>
      <c r="F3" s="4" t="n"/>
      <c r="G3" s="4" t="n"/>
      <c r="H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7" t="inlineStr">
        <is>
          <t>COMO USAR: campos azuis = você preenche  •  resultados automáticos = fórmulas  •  valores dos exemplos são fictícios</t>
        </is>
      </c>
    </row>
    <row r="7" ht="37" customHeight="1">
      <c r="A7" s="28" t="inlineStr">
        <is>
          <t>Vencimento / pagamento</t>
        </is>
      </c>
      <c r="B7" s="28" t="inlineStr">
        <is>
          <t>Código</t>
        </is>
      </c>
      <c r="C7" s="28" t="inlineStr">
        <is>
          <t>Tipo</t>
        </is>
      </c>
      <c r="D7" s="28" t="inlineStr">
        <is>
          <t>Descrição genérica</t>
        </is>
      </c>
      <c r="E7" s="28" t="inlineStr">
        <is>
          <t>Valor (R$)</t>
        </is>
      </c>
      <c r="F7" s="28" t="inlineStr">
        <is>
          <t>Situação</t>
        </is>
      </c>
      <c r="G7" s="28" t="inlineStr">
        <is>
          <t>Movimento realizado (R$)</t>
        </is>
      </c>
      <c r="H7" s="28" t="inlineStr">
        <is>
          <t>Período</t>
        </is>
      </c>
    </row>
    <row r="8" ht="22" customHeight="1">
      <c r="A8" s="39" t="n">
        <v>46308</v>
      </c>
      <c r="B8" s="29" t="inlineStr">
        <is>
          <t>PROP-001</t>
        </is>
      </c>
      <c r="C8" s="29" t="inlineStr">
        <is>
          <t>Entrada</t>
        </is>
      </c>
      <c r="D8" s="29" t="inlineStr">
        <is>
          <t>Parcela 1</t>
        </is>
      </c>
      <c r="E8" s="31" t="n">
        <v>750</v>
      </c>
      <c r="F8" s="29" t="inlineStr">
        <is>
          <t>Liquidado</t>
        </is>
      </c>
      <c r="G8" s="33" t="n">
        <f>IF(OR(A8="",C8="",E8="",F8=""),"",IF(F8="Liquidado",IF(C8="Entrada",E8,-E8),0))</f>
        <v>750</v>
      </c>
      <c r="H8" s="41" t="str">
        <f>IF(A8="","",TEXT(A8,"yyyy-mm"))</f>
        <v>2026-10</v>
      </c>
    </row>
    <row r="9" ht="22" customHeight="1">
      <c r="A9" s="42" t="n">
        <v>46308</v>
      </c>
      <c r="B9" s="34" t="inlineStr">
        <is>
          <t>ADM</t>
        </is>
      </c>
      <c r="C9" s="34" t="inlineStr">
        <is>
          <t>Saída</t>
        </is>
      </c>
      <c r="D9" s="34" t="inlineStr">
        <is>
          <t>Ferramenta de agenda</t>
        </is>
      </c>
      <c r="E9" s="36" t="n">
        <v>120</v>
      </c>
      <c r="F9" s="34" t="inlineStr">
        <is>
          <t>Liquidado</t>
        </is>
      </c>
      <c r="G9" s="38" t="n">
        <f>IF(OR(A9="",C9="",E9="",F9=""),"",IF(F9="Liquidado",IF(C9="Entrada",E9,-E9),0))</f>
        <v>-120.0</v>
      </c>
      <c r="H9" s="44" t="str">
        <f>IF(A9="","",TEXT(A9,"yyyy-mm"))</f>
        <v>2026-10</v>
      </c>
    </row>
    <row r="10" ht="22" customHeight="1">
      <c r="A10" s="39" t="n">
        <v>46339</v>
      </c>
      <c r="B10" s="29" t="inlineStr">
        <is>
          <t>PROP-001</t>
        </is>
      </c>
      <c r="C10" s="29" t="inlineStr">
        <is>
          <t>Entrada</t>
        </is>
      </c>
      <c r="D10" s="29" t="inlineStr">
        <is>
          <t>Parcela 2</t>
        </is>
      </c>
      <c r="E10" s="31" t="n">
        <v>1200</v>
      </c>
      <c r="F10" s="29" t="inlineStr">
        <is>
          <t>Pendente</t>
        </is>
      </c>
      <c r="G10" s="33" t="n">
        <f>IF(OR(A10="",C10="",E10="",F10=""),"",IF(F10="Liquidado",IF(C10="Entrada",E10,-E10),0))</f>
        <v>0</v>
      </c>
      <c r="H10" s="41" t="str">
        <f>IF(A10="","",TEXT(A10,"yyyy-mm"))</f>
        <v>2026-11</v>
      </c>
    </row>
    <row r="11" ht="22" customHeight="1">
      <c r="A11" s="42" t="n"/>
      <c r="B11" s="34" t="n"/>
      <c r="C11" s="34" t="n"/>
      <c r="D11" s="34" t="n"/>
      <c r="E11" s="36" t="n"/>
      <c r="F11" s="34" t="n"/>
      <c r="G11" s="38" t="str">
        <f>IF(OR(A11="",C11="",E11="",F11=""),"",IF(F11="Liquidado",IF(C11="Entrada",E11,-E11),0))</f>
        <v/>
      </c>
      <c r="H11" s="44" t="str">
        <f>IF(A11="","",TEXT(A11,"yyyy-mm"))</f>
        <v/>
      </c>
    </row>
    <row r="12" ht="22" customHeight="1">
      <c r="A12" s="39" t="n"/>
      <c r="B12" s="29" t="n"/>
      <c r="C12" s="29" t="n"/>
      <c r="D12" s="29" t="n"/>
      <c r="E12" s="31" t="n"/>
      <c r="F12" s="29" t="n"/>
      <c r="G12" s="33" t="str">
        <f>IF(OR(A12="",C12="",E12="",F12=""),"",IF(F12="Liquidado",IF(C12="Entrada",E12,-E12),0))</f>
        <v/>
      </c>
      <c r="H12" s="41" t="str">
        <f>IF(A12="","",TEXT(A12,"yyyy-mm"))</f>
        <v/>
      </c>
    </row>
    <row r="13" ht="22" customHeight="1">
      <c r="A13" s="42" t="n"/>
      <c r="B13" s="34" t="n"/>
      <c r="C13" s="34" t="n"/>
      <c r="D13" s="34" t="n"/>
      <c r="E13" s="36" t="n"/>
      <c r="F13" s="34" t="n"/>
      <c r="G13" s="38" t="str">
        <f>IF(OR(A13="",C13="",E13="",F13=""),"",IF(F13="Liquidado",IF(C13="Entrada",E13,-E13),0))</f>
        <v/>
      </c>
      <c r="H13" s="44" t="str">
        <f>IF(A13="","",TEXT(A13,"yyyy-mm"))</f>
        <v/>
      </c>
    </row>
    <row r="14" ht="22" customHeight="1">
      <c r="A14" s="39" t="n"/>
      <c r="B14" s="29" t="n"/>
      <c r="C14" s="29" t="n"/>
      <c r="D14" s="29" t="n"/>
      <c r="E14" s="31" t="n"/>
      <c r="F14" s="29" t="n"/>
      <c r="G14" s="33" t="str">
        <f>IF(OR(A14="",C14="",E14="",F14=""),"",IF(F14="Liquidado",IF(C14="Entrada",E14,-E14),0))</f>
        <v/>
      </c>
      <c r="H14" s="41" t="str">
        <f>IF(A14="","",TEXT(A14,"yyyy-mm"))</f>
        <v/>
      </c>
    </row>
    <row r="15" ht="22" customHeight="1">
      <c r="A15" s="42" t="n"/>
      <c r="B15" s="34" t="n"/>
      <c r="C15" s="34" t="n"/>
      <c r="D15" s="34" t="n"/>
      <c r="E15" s="36" t="n"/>
      <c r="F15" s="34" t="n"/>
      <c r="G15" s="38" t="str">
        <f>IF(OR(A15="",C15="",E15="",F15=""),"",IF(F15="Liquidado",IF(C15="Entrada",E15,-E15),0))</f>
        <v/>
      </c>
      <c r="H15" s="44" t="str">
        <f>IF(A15="","",TEXT(A15,"yyyy-mm"))</f>
        <v/>
      </c>
    </row>
    <row r="16" ht="22" customHeight="1">
      <c r="A16" s="39" t="n"/>
      <c r="B16" s="29" t="n"/>
      <c r="C16" s="29" t="n"/>
      <c r="D16" s="29" t="n"/>
      <c r="E16" s="31" t="n"/>
      <c r="F16" s="29" t="n"/>
      <c r="G16" s="33" t="str">
        <f>IF(OR(A16="",C16="",E16="",F16=""),"",IF(F16="Liquidado",IF(C16="Entrada",E16,-E16),0))</f>
        <v/>
      </c>
      <c r="H16" s="41" t="str">
        <f>IF(A16="","",TEXT(A16,"yyyy-mm"))</f>
        <v/>
      </c>
    </row>
    <row r="17" ht="22" customHeight="1">
      <c r="A17" s="42" t="n"/>
      <c r="B17" s="34" t="n"/>
      <c r="C17" s="34" t="n"/>
      <c r="D17" s="34" t="n"/>
      <c r="E17" s="36" t="n"/>
      <c r="F17" s="34" t="n"/>
      <c r="G17" s="38" t="str">
        <f>IF(OR(A17="",C17="",E17="",F17=""),"",IF(F17="Liquidado",IF(C17="Entrada",E17,-E17),0))</f>
        <v/>
      </c>
      <c r="H17" s="44" t="str">
        <f>IF(A17="","",TEXT(A17,"yyyy-mm"))</f>
        <v/>
      </c>
    </row>
    <row r="18" ht="22" customHeight="1">
      <c r="A18" s="39" t="n"/>
      <c r="B18" s="29" t="n"/>
      <c r="C18" s="29" t="n"/>
      <c r="D18" s="29" t="n"/>
      <c r="E18" s="31" t="n"/>
      <c r="F18" s="29" t="n"/>
      <c r="G18" s="33" t="str">
        <f>IF(OR(A18="",C18="",E18="",F18=""),"",IF(F18="Liquidado",IF(C18="Entrada",E18,-E18),0))</f>
        <v/>
      </c>
      <c r="H18" s="41" t="str">
        <f>IF(A18="","",TEXT(A18,"yyyy-mm"))</f>
        <v/>
      </c>
    </row>
    <row r="19" ht="22" customHeight="1">
      <c r="A19" s="42" t="n"/>
      <c r="B19" s="34" t="n"/>
      <c r="C19" s="34" t="n"/>
      <c r="D19" s="34" t="n"/>
      <c r="E19" s="36" t="n"/>
      <c r="F19" s="34" t="n"/>
      <c r="G19" s="38" t="str">
        <f>IF(OR(A19="",C19="",E19="",F19=""),"",IF(F19="Liquidado",IF(C19="Entrada",E19,-E19),0))</f>
        <v/>
      </c>
      <c r="H19" s="44" t="str">
        <f>IF(A19="","",TEXT(A19,"yyyy-mm"))</f>
        <v/>
      </c>
    </row>
    <row r="20" ht="22" customHeight="1">
      <c r="A20" s="39" t="n"/>
      <c r="B20" s="29" t="n"/>
      <c r="C20" s="29" t="n"/>
      <c r="D20" s="29" t="n"/>
      <c r="E20" s="31" t="n"/>
      <c r="F20" s="29" t="n"/>
      <c r="G20" s="33" t="str">
        <f>IF(OR(A20="",C20="",E20="",F20=""),"",IF(F20="Liquidado",IF(C20="Entrada",E20,-E20),0))</f>
        <v/>
      </c>
      <c r="H20" s="41" t="str">
        <f>IF(A20="","",TEXT(A20,"yyyy-mm"))</f>
        <v/>
      </c>
    </row>
    <row r="21" ht="22" customHeight="1">
      <c r="A21" s="42" t="n"/>
      <c r="B21" s="34" t="n"/>
      <c r="C21" s="34" t="n"/>
      <c r="D21" s="34" t="n"/>
      <c r="E21" s="36" t="n"/>
      <c r="F21" s="34" t="n"/>
      <c r="G21" s="38" t="str">
        <f>IF(OR(A21="",C21="",E21="",F21=""),"",IF(F21="Liquidado",IF(C21="Entrada",E21,-E21),0))</f>
        <v/>
      </c>
      <c r="H21" s="44" t="str">
        <f>IF(A21="","",TEXT(A21,"yyyy-mm"))</f>
        <v/>
      </c>
    </row>
    <row r="22" ht="22" customHeight="1">
      <c r="A22" s="39" t="n"/>
      <c r="B22" s="29" t="n"/>
      <c r="C22" s="29" t="n"/>
      <c r="D22" s="29" t="n"/>
      <c r="E22" s="31" t="n"/>
      <c r="F22" s="29" t="n"/>
      <c r="G22" s="33" t="str">
        <f>IF(OR(A22="",C22="",E22="",F22=""),"",IF(F22="Liquidado",IF(C22="Entrada",E22,-E22),0))</f>
        <v/>
      </c>
      <c r="H22" s="41" t="str">
        <f>IF(A22="","",TEXT(A22,"yyyy-mm"))</f>
        <v/>
      </c>
    </row>
    <row r="23" ht="22" customHeight="1">
      <c r="A23" s="42" t="n"/>
      <c r="B23" s="34" t="n"/>
      <c r="C23" s="34" t="n"/>
      <c r="D23" s="34" t="n"/>
      <c r="E23" s="36" t="n"/>
      <c r="F23" s="34" t="n"/>
      <c r="G23" s="38" t="str">
        <f>IF(OR(A23="",C23="",E23="",F23=""),"",IF(F23="Liquidado",IF(C23="Entrada",E23,-E23),0))</f>
        <v/>
      </c>
      <c r="H23" s="44" t="str">
        <f>IF(A23="","",TEXT(A23,"yyyy-mm"))</f>
        <v/>
      </c>
    </row>
    <row r="24" ht="22" customHeight="1">
      <c r="A24" s="39" t="n"/>
      <c r="B24" s="29" t="n"/>
      <c r="C24" s="29" t="n"/>
      <c r="D24" s="29" t="n"/>
      <c r="E24" s="31" t="n"/>
      <c r="F24" s="29" t="n"/>
      <c r="G24" s="33" t="str">
        <f>IF(OR(A24="",C24="",E24="",F24=""),"",IF(F24="Liquidado",IF(C24="Entrada",E24,-E24),0))</f>
        <v/>
      </c>
      <c r="H24" s="41" t="str">
        <f>IF(A24="","",TEXT(A24,"yyyy-mm"))</f>
        <v/>
      </c>
    </row>
    <row r="25" ht="22" customHeight="1">
      <c r="A25" s="42" t="n"/>
      <c r="B25" s="34" t="n"/>
      <c r="C25" s="34" t="n"/>
      <c r="D25" s="34" t="n"/>
      <c r="E25" s="36" t="n"/>
      <c r="F25" s="34" t="n"/>
      <c r="G25" s="38" t="str">
        <f>IF(OR(A25="",C25="",E25="",F25=""),"",IF(F25="Liquidado",IF(C25="Entrada",E25,-E25),0))</f>
        <v/>
      </c>
      <c r="H25" s="44" t="str">
        <f>IF(A25="","",TEXT(A25,"yyyy-mm"))</f>
        <v/>
      </c>
    </row>
    <row r="26" ht="22" customHeight="1">
      <c r="A26" s="39" t="n"/>
      <c r="B26" s="29" t="n"/>
      <c r="C26" s="29" t="n"/>
      <c r="D26" s="29" t="n"/>
      <c r="E26" s="31" t="n"/>
      <c r="F26" s="29" t="n"/>
      <c r="G26" s="33" t="str">
        <f>IF(OR(A26="",C26="",E26="",F26=""),"",IF(F26="Liquidado",IF(C26="Entrada",E26,-E26),0))</f>
        <v/>
      </c>
      <c r="H26" s="41" t="str">
        <f>IF(A26="","",TEXT(A26,"yyyy-mm"))</f>
        <v/>
      </c>
    </row>
    <row r="27" ht="22" customHeight="1">
      <c r="A27" s="42" t="n"/>
      <c r="B27" s="34" t="n"/>
      <c r="C27" s="34" t="n"/>
      <c r="D27" s="34" t="n"/>
      <c r="E27" s="36" t="n"/>
      <c r="F27" s="34" t="n"/>
      <c r="G27" s="38" t="str">
        <f>IF(OR(A27="",C27="",E27="",F27=""),"",IF(F27="Liquidado",IF(C27="Entrada",E27,-E27),0))</f>
        <v/>
      </c>
      <c r="H27" s="44" t="str">
        <f>IF(A27="","",TEXT(A27,"yyyy-mm"))</f>
        <v/>
      </c>
    </row>
    <row r="28" ht="22" customHeight="1">
      <c r="A28" s="39" t="n"/>
      <c r="B28" s="29" t="n"/>
      <c r="C28" s="29" t="n"/>
      <c r="D28" s="29" t="n"/>
      <c r="E28" s="31" t="n"/>
      <c r="F28" s="29" t="n"/>
      <c r="G28" s="33" t="str">
        <f>IF(OR(A28="",C28="",E28="",F28=""),"",IF(F28="Liquidado",IF(C28="Entrada",E28,-E28),0))</f>
        <v/>
      </c>
      <c r="H28" s="41" t="str">
        <f>IF(A28="","",TEXT(A28,"yyyy-mm"))</f>
        <v/>
      </c>
    </row>
    <row r="29" ht="22" customHeight="1">
      <c r="A29" s="42" t="n"/>
      <c r="B29" s="34" t="n"/>
      <c r="C29" s="34" t="n"/>
      <c r="D29" s="34" t="n"/>
      <c r="E29" s="36" t="n"/>
      <c r="F29" s="34" t="n"/>
      <c r="G29" s="38" t="str">
        <f>IF(OR(A29="",C29="",E29="",F29=""),"",IF(F29="Liquidado",IF(C29="Entrada",E29,-E29),0))</f>
        <v/>
      </c>
      <c r="H29" s="44" t="str">
        <f>IF(A29="","",TEXT(A29,"yyyy-mm"))</f>
        <v/>
      </c>
    </row>
    <row r="30" ht="22" customHeight="1">
      <c r="A30" s="39" t="n"/>
      <c r="B30" s="29" t="n"/>
      <c r="C30" s="29" t="n"/>
      <c r="D30" s="29" t="n"/>
      <c r="E30" s="31" t="n"/>
      <c r="F30" s="29" t="n"/>
      <c r="G30" s="33" t="str">
        <f>IF(OR(A30="",C30="",E30="",F30=""),"",IF(F30="Liquidado",IF(C30="Entrada",E30,-E30),0))</f>
        <v/>
      </c>
      <c r="H30" s="41" t="str">
        <f>IF(A30="","",TEXT(A30,"yyyy-mm"))</f>
        <v/>
      </c>
    </row>
    <row r="31" ht="22" customHeight="1">
      <c r="A31" s="42" t="n"/>
      <c r="B31" s="34" t="n"/>
      <c r="C31" s="34" t="n"/>
      <c r="D31" s="34" t="n"/>
      <c r="E31" s="36" t="n"/>
      <c r="F31" s="34" t="n"/>
      <c r="G31" s="38" t="str">
        <f>IF(OR(A31="",C31="",E31="",F31=""),"",IF(F31="Liquidado",IF(C31="Entrada",E31,-E31),0))</f>
        <v/>
      </c>
      <c r="H31" s="44" t="str">
        <f>IF(A31="","",TEXT(A31,"yyyy-mm"))</f>
        <v/>
      </c>
    </row>
    <row r="32" ht="22" customHeight="1">
      <c r="A32" s="39" t="n"/>
      <c r="B32" s="29" t="n"/>
      <c r="C32" s="29" t="n"/>
      <c r="D32" s="29" t="n"/>
      <c r="E32" s="31" t="n"/>
      <c r="F32" s="29" t="n"/>
      <c r="G32" s="33" t="str">
        <f>IF(OR(A32="",C32="",E32="",F32=""),"",IF(F32="Liquidado",IF(C32="Entrada",E32,-E32),0))</f>
        <v/>
      </c>
      <c r="H32" s="41" t="str">
        <f>IF(A32="","",TEXT(A32,"yyyy-mm"))</f>
        <v/>
      </c>
    </row>
    <row r="33" ht="22" customHeight="1">
      <c r="A33" s="42" t="n"/>
      <c r="B33" s="34" t="n"/>
      <c r="C33" s="34" t="n"/>
      <c r="D33" s="34" t="n"/>
      <c r="E33" s="36" t="n"/>
      <c r="F33" s="34" t="n"/>
      <c r="G33" s="38" t="str">
        <f>IF(OR(A33="",C33="",E33="",F33=""),"",IF(F33="Liquidado",IF(C33="Entrada",E33,-E33),0))</f>
        <v/>
      </c>
      <c r="H33" s="44" t="str">
        <f>IF(A33="","",TEXT(A33,"yyyy-mm"))</f>
        <v/>
      </c>
    </row>
    <row r="34" ht="22" customHeight="1">
      <c r="A34" s="39" t="n"/>
      <c r="B34" s="29" t="n"/>
      <c r="C34" s="29" t="n"/>
      <c r="D34" s="29" t="n"/>
      <c r="E34" s="31" t="n"/>
      <c r="F34" s="29" t="n"/>
      <c r="G34" s="33" t="str">
        <f>IF(OR(A34="",C34="",E34="",F34=""),"",IF(F34="Liquidado",IF(C34="Entrada",E34,-E34),0))</f>
        <v/>
      </c>
      <c r="H34" s="41" t="str">
        <f>IF(A34="","",TEXT(A34,"yyyy-mm"))</f>
        <v/>
      </c>
    </row>
    <row r="35" ht="22" customHeight="1">
      <c r="A35" s="42" t="n"/>
      <c r="B35" s="34" t="n"/>
      <c r="C35" s="34" t="n"/>
      <c r="D35" s="34" t="n"/>
      <c r="E35" s="36" t="n"/>
      <c r="F35" s="34" t="n"/>
      <c r="G35" s="38" t="str">
        <f>IF(OR(A35="",C35="",E35="",F35=""),"",IF(F35="Liquidado",IF(C35="Entrada",E35,-E35),0))</f>
        <v/>
      </c>
      <c r="H35" s="44" t="str">
        <f>IF(A35="","",TEXT(A35,"yyyy-mm"))</f>
        <v/>
      </c>
    </row>
    <row r="36" ht="22" customHeight="1">
      <c r="A36" s="39" t="n"/>
      <c r="B36" s="29" t="n"/>
      <c r="C36" s="29" t="n"/>
      <c r="D36" s="29" t="n"/>
      <c r="E36" s="31" t="n"/>
      <c r="F36" s="29" t="n"/>
      <c r="G36" s="33" t="str">
        <f>IF(OR(A36="",C36="",E36="",F36=""),"",IF(F36="Liquidado",IF(C36="Entrada",E36,-E36),0))</f>
        <v/>
      </c>
      <c r="H36" s="41" t="str">
        <f>IF(A36="","",TEXT(A36,"yyyy-mm"))</f>
        <v/>
      </c>
    </row>
    <row r="37" ht="22" customHeight="1">
      <c r="A37" s="42" t="n"/>
      <c r="B37" s="34" t="n"/>
      <c r="C37" s="34" t="n"/>
      <c r="D37" s="34" t="n"/>
      <c r="E37" s="36" t="n"/>
      <c r="F37" s="34" t="n"/>
      <c r="G37" s="38" t="str">
        <f>IF(OR(A37="",C37="",E37="",F37=""),"",IF(F37="Liquidado",IF(C37="Entrada",E37,-E37),0))</f>
        <v/>
      </c>
      <c r="H37" s="44" t="str">
        <f>IF(A37="","",TEXT(A37,"yyyy-mm"))</f>
        <v/>
      </c>
    </row>
    <row r="38" ht="22" customHeight="1">
      <c r="A38" s="39" t="n"/>
      <c r="B38" s="29" t="n"/>
      <c r="C38" s="29" t="n"/>
      <c r="D38" s="29" t="n"/>
      <c r="E38" s="31" t="n"/>
      <c r="F38" s="29" t="n"/>
      <c r="G38" s="33" t="str">
        <f>IF(OR(A38="",C38="",E38="",F38=""),"",IF(F38="Liquidado",IF(C38="Entrada",E38,-E38),0))</f>
        <v/>
      </c>
      <c r="H38" s="41" t="str">
        <f>IF(A38="","",TEXT(A38,"yyyy-mm"))</f>
        <v/>
      </c>
    </row>
    <row r="39" ht="22" customHeight="1">
      <c r="A39" s="42" t="n"/>
      <c r="B39" s="34" t="n"/>
      <c r="C39" s="34" t="n"/>
      <c r="D39" s="34" t="n"/>
      <c r="E39" s="36" t="n"/>
      <c r="F39" s="34" t="n"/>
      <c r="G39" s="38" t="str">
        <f>IF(OR(A39="",C39="",E39="",F39=""),"",IF(F39="Liquidado",IF(C39="Entrada",E39,-E39),0))</f>
        <v/>
      </c>
      <c r="H39" s="44" t="str">
        <f>IF(A39="","",TEXT(A39,"yyyy-mm"))</f>
        <v/>
      </c>
    </row>
    <row r="40" ht="22" customHeight="1">
      <c r="A40" s="39" t="n"/>
      <c r="B40" s="29" t="n"/>
      <c r="C40" s="29" t="n"/>
      <c r="D40" s="29" t="n"/>
      <c r="E40" s="31" t="n"/>
      <c r="F40" s="29" t="n"/>
      <c r="G40" s="33" t="str">
        <f>IF(OR(A40="",C40="",E40="",F40=""),"",IF(F40="Liquidado",IF(C40="Entrada",E40,-E40),0))</f>
        <v/>
      </c>
      <c r="H40" s="41" t="str">
        <f>IF(A40="","",TEXT(A40,"yyyy-mm"))</f>
        <v/>
      </c>
    </row>
    <row r="41" ht="22" customHeight="1">
      <c r="A41" s="42" t="n"/>
      <c r="B41" s="34" t="n"/>
      <c r="C41" s="34" t="n"/>
      <c r="D41" s="34" t="n"/>
      <c r="E41" s="36" t="n"/>
      <c r="F41" s="34" t="n"/>
      <c r="G41" s="38" t="str">
        <f>IF(OR(A41="",C41="",E41="",F41=""),"",IF(F41="Liquidado",IF(C41="Entrada",E41,-E41),0))</f>
        <v/>
      </c>
      <c r="H41" s="44" t="str">
        <f>IF(A41="","",TEXT(A41,"yyyy-mm"))</f>
        <v/>
      </c>
    </row>
    <row r="42" ht="22" customHeight="1">
      <c r="A42" s="39" t="n"/>
      <c r="B42" s="29" t="n"/>
      <c r="C42" s="29" t="n"/>
      <c r="D42" s="29" t="n"/>
      <c r="E42" s="31" t="n"/>
      <c r="F42" s="29" t="n"/>
      <c r="G42" s="33" t="str">
        <f>IF(OR(A42="",C42="",E42="",F42=""),"",IF(F42="Liquidado",IF(C42="Entrada",E42,-E42),0))</f>
        <v/>
      </c>
      <c r="H42" s="41" t="str">
        <f>IF(A42="","",TEXT(A42,"yyyy-mm"))</f>
        <v/>
      </c>
    </row>
    <row r="43" ht="22" customHeight="1">
      <c r="A43" s="42" t="n"/>
      <c r="B43" s="34" t="n"/>
      <c r="C43" s="34" t="n"/>
      <c r="D43" s="34" t="n"/>
      <c r="E43" s="36" t="n"/>
      <c r="F43" s="34" t="n"/>
      <c r="G43" s="38" t="str">
        <f>IF(OR(A43="",C43="",E43="",F43=""),"",IF(F43="Liquidado",IF(C43="Entrada",E43,-E43),0))</f>
        <v/>
      </c>
      <c r="H43" s="44" t="str">
        <f>IF(A43="","",TEXT(A43,"yyyy-mm"))</f>
        <v/>
      </c>
    </row>
    <row r="44" ht="22" customHeight="1">
      <c r="A44" s="39" t="n"/>
      <c r="B44" s="29" t="n"/>
      <c r="C44" s="29" t="n"/>
      <c r="D44" s="29" t="n"/>
      <c r="E44" s="31" t="n"/>
      <c r="F44" s="29" t="n"/>
      <c r="G44" s="33" t="str">
        <f>IF(OR(A44="",C44="",E44="",F44=""),"",IF(F44="Liquidado",IF(C44="Entrada",E44,-E44),0))</f>
        <v/>
      </c>
      <c r="H44" s="41" t="str">
        <f>IF(A44="","",TEXT(A44,"yyyy-mm"))</f>
        <v/>
      </c>
    </row>
    <row r="45" ht="22" customHeight="1">
      <c r="A45" s="42" t="n"/>
      <c r="B45" s="34" t="n"/>
      <c r="C45" s="34" t="n"/>
      <c r="D45" s="34" t="n"/>
      <c r="E45" s="36" t="n"/>
      <c r="F45" s="34" t="n"/>
      <c r="G45" s="38" t="str">
        <f>IF(OR(A45="",C45="",E45="",F45=""),"",IF(F45="Liquidado",IF(C45="Entrada",E45,-E45),0))</f>
        <v/>
      </c>
      <c r="H45" s="44" t="str">
        <f>IF(A45="","",TEXT(A45,"yyyy-mm"))</f>
        <v/>
      </c>
    </row>
    <row r="46" ht="22" customHeight="1">
      <c r="A46" s="39" t="n"/>
      <c r="B46" s="29" t="n"/>
      <c r="C46" s="29" t="n"/>
      <c r="D46" s="29" t="n"/>
      <c r="E46" s="31" t="n"/>
      <c r="F46" s="29" t="n"/>
      <c r="G46" s="33" t="str">
        <f>IF(OR(A46="",C46="",E46="",F46=""),"",IF(F46="Liquidado",IF(C46="Entrada",E46,-E46),0))</f>
        <v/>
      </c>
      <c r="H46" s="41" t="str">
        <f>IF(A46="","",TEXT(A46,"yyyy-mm"))</f>
        <v/>
      </c>
    </row>
    <row r="47" ht="22" customHeight="1">
      <c r="A47" s="42" t="n"/>
      <c r="B47" s="34" t="n"/>
      <c r="C47" s="34" t="n"/>
      <c r="D47" s="34" t="n"/>
      <c r="E47" s="36" t="n"/>
      <c r="F47" s="34" t="n"/>
      <c r="G47" s="38" t="str">
        <f>IF(OR(A47="",C47="",E47="",F47=""),"",IF(F47="Liquidado",IF(C47="Entrada",E47,-E47),0))</f>
        <v/>
      </c>
      <c r="H47" s="44" t="str">
        <f>IF(A47="","",TEXT(A47,"yyyy-mm"))</f>
        <v/>
      </c>
    </row>
    <row r="48" ht="22" customHeight="1">
      <c r="A48" s="39" t="n"/>
      <c r="B48" s="29" t="n"/>
      <c r="C48" s="29" t="n"/>
      <c r="D48" s="29" t="n"/>
      <c r="E48" s="31" t="n"/>
      <c r="F48" s="29" t="n"/>
      <c r="G48" s="33" t="str">
        <f>IF(OR(A48="",C48="",E48="",F48=""),"",IF(F48="Liquidado",IF(C48="Entrada",E48,-E48),0))</f>
        <v/>
      </c>
      <c r="H48" s="41" t="str">
        <f>IF(A48="","",TEXT(A48,"yyyy-mm"))</f>
        <v/>
      </c>
    </row>
    <row r="49" ht="22" customHeight="1">
      <c r="A49" s="42" t="n"/>
      <c r="B49" s="34" t="n"/>
      <c r="C49" s="34" t="n"/>
      <c r="D49" s="34" t="n"/>
      <c r="E49" s="36" t="n"/>
      <c r="F49" s="34" t="n"/>
      <c r="G49" s="38" t="str">
        <f>IF(OR(A49="",C49="",E49="",F49=""),"",IF(F49="Liquidado",IF(C49="Entrada",E49,-E49),0))</f>
        <v/>
      </c>
      <c r="H49" s="44" t="str">
        <f>IF(A49="","",TEXT(A49,"yyyy-mm"))</f>
        <v/>
      </c>
    </row>
    <row r="50" ht="22" customHeight="1">
      <c r="A50" s="39" t="n"/>
      <c r="B50" s="29" t="n"/>
      <c r="C50" s="29" t="n"/>
      <c r="D50" s="29" t="n"/>
      <c r="E50" s="31" t="n"/>
      <c r="F50" s="29" t="n"/>
      <c r="G50" s="33" t="str">
        <f>IF(OR(A50="",C50="",E50="",F50=""),"",IF(F50="Liquidado",IF(C50="Entrada",E50,-E50),0))</f>
        <v/>
      </c>
      <c r="H50" s="41" t="str">
        <f>IF(A50="","",TEXT(A50,"yyyy-mm"))</f>
        <v/>
      </c>
    </row>
    <row r="51" ht="22" customHeight="1">
      <c r="A51" s="42" t="n"/>
      <c r="B51" s="34" t="n"/>
      <c r="C51" s="34" t="n"/>
      <c r="D51" s="34" t="n"/>
      <c r="E51" s="36" t="n"/>
      <c r="F51" s="34" t="n"/>
      <c r="G51" s="38" t="str">
        <f>IF(OR(A51="",C51="",E51="",F51=""),"",IF(F51="Liquidado",IF(C51="Entrada",E51,-E51),0))</f>
        <v/>
      </c>
      <c r="H51" s="44" t="str">
        <f>IF(A51="","",TEXT(A51,"yyyy-mm"))</f>
        <v/>
      </c>
    </row>
    <row r="52" ht="22" customHeight="1">
      <c r="A52" s="39" t="n"/>
      <c r="B52" s="29" t="n"/>
      <c r="C52" s="29" t="n"/>
      <c r="D52" s="29" t="n"/>
      <c r="E52" s="31" t="n"/>
      <c r="F52" s="29" t="n"/>
      <c r="G52" s="33" t="str">
        <f>IF(OR(A52="",C52="",E52="",F52=""),"",IF(F52="Liquidado",IF(C52="Entrada",E52,-E52),0))</f>
        <v/>
      </c>
      <c r="H52" s="41" t="str">
        <f>IF(A52="","",TEXT(A52,"yyyy-mm"))</f>
        <v/>
      </c>
    </row>
    <row r="53" ht="22" customHeight="1">
      <c r="A53" s="42" t="n"/>
      <c r="B53" s="34" t="n"/>
      <c r="C53" s="34" t="n"/>
      <c r="D53" s="34" t="n"/>
      <c r="E53" s="36" t="n"/>
      <c r="F53" s="34" t="n"/>
      <c r="G53" s="38" t="str">
        <f>IF(OR(A53="",C53="",E53="",F53=""),"",IF(F53="Liquidado",IF(C53="Entrada",E53,-E53),0))</f>
        <v/>
      </c>
      <c r="H53" s="44" t="str">
        <f>IF(A53="","",TEXT(A53,"yyyy-mm"))</f>
        <v/>
      </c>
    </row>
    <row r="54" ht="22" customHeight="1">
      <c r="A54" s="39" t="n"/>
      <c r="B54" s="29" t="n"/>
      <c r="C54" s="29" t="n"/>
      <c r="D54" s="29" t="n"/>
      <c r="E54" s="31" t="n"/>
      <c r="F54" s="29" t="n"/>
      <c r="G54" s="33" t="str">
        <f>IF(OR(A54="",C54="",E54="",F54=""),"",IF(F54="Liquidado",IF(C54="Entrada",E54,-E54),0))</f>
        <v/>
      </c>
      <c r="H54" s="41" t="str">
        <f>IF(A54="","",TEXT(A54,"yyyy-mm"))</f>
        <v/>
      </c>
    </row>
    <row r="55" ht="22" customHeight="1">
      <c r="A55" s="42" t="n"/>
      <c r="B55" s="34" t="n"/>
      <c r="C55" s="34" t="n"/>
      <c r="D55" s="34" t="n"/>
      <c r="E55" s="36" t="n"/>
      <c r="F55" s="34" t="n"/>
      <c r="G55" s="38" t="str">
        <f>IF(OR(A55="",C55="",E55="",F55=""),"",IF(F55="Liquidado",IF(C55="Entrada",E55,-E55),0))</f>
        <v/>
      </c>
      <c r="H55" s="44" t="str">
        <f>IF(A55="","",TEXT(A55,"yyyy-mm"))</f>
        <v/>
      </c>
    </row>
    <row r="56" ht="22" customHeight="1">
      <c r="A56" s="39" t="n"/>
      <c r="B56" s="29" t="n"/>
      <c r="C56" s="29" t="n"/>
      <c r="D56" s="29" t="n"/>
      <c r="E56" s="31" t="n"/>
      <c r="F56" s="29" t="n"/>
      <c r="G56" s="33" t="str">
        <f>IF(OR(A56="",C56="",E56="",F56=""),"",IF(F56="Liquidado",IF(C56="Entrada",E56,-E56),0))</f>
        <v/>
      </c>
      <c r="H56" s="41" t="str">
        <f>IF(A56="","",TEXT(A56,"yyyy-mm"))</f>
        <v/>
      </c>
    </row>
    <row r="57" ht="22" customHeight="1">
      <c r="A57" s="42" t="n"/>
      <c r="B57" s="34" t="n"/>
      <c r="C57" s="34" t="n"/>
      <c r="D57" s="34" t="n"/>
      <c r="E57" s="36" t="n"/>
      <c r="F57" s="34" t="n"/>
      <c r="G57" s="38" t="str">
        <f>IF(OR(A57="",C57="",E57="",F57=""),"",IF(F57="Liquidado",IF(C57="Entrada",E57,-E57),0))</f>
        <v/>
      </c>
      <c r="H57" s="44" t="str">
        <f>IF(A57="","",TEXT(A57,"yyyy-mm"))</f>
        <v/>
      </c>
    </row>
    <row r="58" ht="22" customHeight="1">
      <c r="A58" s="39" t="n"/>
      <c r="B58" s="29" t="n"/>
      <c r="C58" s="29" t="n"/>
      <c r="D58" s="29" t="n"/>
      <c r="E58" s="31" t="n"/>
      <c r="F58" s="29" t="n"/>
      <c r="G58" s="33" t="str">
        <f>IF(OR(A58="",C58="",E58="",F58=""),"",IF(F58="Liquidado",IF(C58="Entrada",E58,-E58),0))</f>
        <v/>
      </c>
      <c r="H58" s="41" t="str">
        <f>IF(A58="","",TEXT(A58,"yyyy-mm"))</f>
        <v/>
      </c>
    </row>
    <row r="59" ht="22" customHeight="1">
      <c r="A59" s="42" t="n"/>
      <c r="B59" s="34" t="n"/>
      <c r="C59" s="34" t="n"/>
      <c r="D59" s="34" t="n"/>
      <c r="E59" s="36" t="n"/>
      <c r="F59" s="34" t="n"/>
      <c r="G59" s="38" t="str">
        <f>IF(OR(A59="",C59="",E59="",F59=""),"",IF(F59="Liquidado",IF(C59="Entrada",E59,-E59),0))</f>
        <v/>
      </c>
      <c r="H59" s="44" t="str">
        <f>IF(A59="","",TEXT(A59,"yyyy-mm"))</f>
        <v/>
      </c>
    </row>
    <row r="60" ht="22" customHeight="1">
      <c r="A60" s="39" t="n"/>
      <c r="B60" s="29" t="n"/>
      <c r="C60" s="29" t="n"/>
      <c r="D60" s="29" t="n"/>
      <c r="E60" s="31" t="n"/>
      <c r="F60" s="29" t="n"/>
      <c r="G60" s="33" t="str">
        <f>IF(OR(A60="",C60="",E60="",F60=""),"",IF(F60="Liquidado",IF(C60="Entrada",E60,-E60),0))</f>
        <v/>
      </c>
      <c r="H60" s="41" t="str">
        <f>IF(A60="","",TEXT(A60,"yyyy-mm"))</f>
        <v/>
      </c>
    </row>
    <row r="61" ht="22" customHeight="1">
      <c r="A61" s="42" t="n"/>
      <c r="B61" s="34" t="n"/>
      <c r="C61" s="34" t="n"/>
      <c r="D61" s="34" t="n"/>
      <c r="E61" s="36" t="n"/>
      <c r="F61" s="34" t="n"/>
      <c r="G61" s="38" t="str">
        <f>IF(OR(A61="",C61="",E61="",F61=""),"",IF(F61="Liquidado",IF(C61="Entrada",E61,-E61),0))</f>
        <v/>
      </c>
      <c r="H61" s="44" t="str">
        <f>IF(A61="","",TEXT(A61,"yyyy-mm"))</f>
        <v/>
      </c>
    </row>
    <row r="62" ht="22" customHeight="1">
      <c r="A62" s="39" t="n"/>
      <c r="B62" s="29" t="n"/>
      <c r="C62" s="29" t="n"/>
      <c r="D62" s="29" t="n"/>
      <c r="E62" s="31" t="n"/>
      <c r="F62" s="29" t="n"/>
      <c r="G62" s="33" t="str">
        <f>IF(OR(A62="",C62="",E62="",F62=""),"",IF(F62="Liquidado",IF(C62="Entrada",E62,-E62),0))</f>
        <v/>
      </c>
      <c r="H62" s="41" t="str">
        <f>IF(A62="","",TEXT(A62,"yyyy-mm"))</f>
        <v/>
      </c>
    </row>
    <row r="63" ht="22" customHeight="1">
      <c r="A63" s="42" t="n"/>
      <c r="B63" s="34" t="n"/>
      <c r="C63" s="34" t="n"/>
      <c r="D63" s="34" t="n"/>
      <c r="E63" s="36" t="n"/>
      <c r="F63" s="34" t="n"/>
      <c r="G63" s="38" t="str">
        <f>IF(OR(A63="",C63="",E63="",F63=""),"",IF(F63="Liquidado",IF(C63="Entrada",E63,-E63),0))</f>
        <v/>
      </c>
      <c r="H63" s="44" t="str">
        <f>IF(A63="","",TEXT(A63,"yyyy-mm"))</f>
        <v/>
      </c>
    </row>
    <row r="64" ht="22" customHeight="1">
      <c r="A64" s="39" t="n"/>
      <c r="B64" s="29" t="n"/>
      <c r="C64" s="29" t="n"/>
      <c r="D64" s="29" t="n"/>
      <c r="E64" s="31" t="n"/>
      <c r="F64" s="29" t="n"/>
      <c r="G64" s="33" t="str">
        <f>IF(OR(A64="",C64="",E64="",F64=""),"",IF(F64="Liquidado",IF(C64="Entrada",E64,-E64),0))</f>
        <v/>
      </c>
      <c r="H64" s="41" t="str">
        <f>IF(A64="","",TEXT(A64,"yyyy-mm"))</f>
        <v/>
      </c>
    </row>
    <row r="65" ht="22" customHeight="1">
      <c r="A65" s="42" t="n"/>
      <c r="B65" s="34" t="n"/>
      <c r="C65" s="34" t="n"/>
      <c r="D65" s="34" t="n"/>
      <c r="E65" s="36" t="n"/>
      <c r="F65" s="34" t="n"/>
      <c r="G65" s="38" t="str">
        <f>IF(OR(A65="",C65="",E65="",F65=""),"",IF(F65="Liquidado",IF(C65="Entrada",E65,-E65),0))</f>
        <v/>
      </c>
      <c r="H65" s="44" t="str">
        <f>IF(A65="","",TEXT(A65,"yyyy-mm"))</f>
        <v/>
      </c>
    </row>
    <row r="66" ht="22" customHeight="1">
      <c r="A66" s="39" t="n"/>
      <c r="B66" s="29" t="n"/>
      <c r="C66" s="29" t="n"/>
      <c r="D66" s="29" t="n"/>
      <c r="E66" s="31" t="n"/>
      <c r="F66" s="29" t="n"/>
      <c r="G66" s="33" t="str">
        <f>IF(OR(A66="",C66="",E66="",F66=""),"",IF(F66="Liquidado",IF(C66="Entrada",E66,-E66),0))</f>
        <v/>
      </c>
      <c r="H66" s="41" t="str">
        <f>IF(A66="","",TEXT(A66,"yyyy-mm"))</f>
        <v/>
      </c>
    </row>
    <row r="67" ht="22" customHeight="1">
      <c r="A67" s="42" t="n"/>
      <c r="B67" s="34" t="n"/>
      <c r="C67" s="34" t="n"/>
      <c r="D67" s="34" t="n"/>
      <c r="E67" s="36" t="n"/>
      <c r="F67" s="34" t="n"/>
      <c r="G67" s="38" t="str">
        <f>IF(OR(A67="",C67="",E67="",F67=""),"",IF(F67="Liquidado",IF(C67="Entrada",E67,-E67),0))</f>
        <v/>
      </c>
      <c r="H67" s="44" t="str">
        <f>IF(A67="","",TEXT(A67,"yyyy-mm"))</f>
        <v/>
      </c>
    </row>
    <row r="68" ht="22" customHeight="1">
      <c r="A68" s="39" t="n"/>
      <c r="B68" s="29" t="n"/>
      <c r="C68" s="29" t="n"/>
      <c r="D68" s="29" t="n"/>
      <c r="E68" s="31" t="n"/>
      <c r="F68" s="29" t="n"/>
      <c r="G68" s="33" t="str">
        <f>IF(OR(A68="",C68="",E68="",F68=""),"",IF(F68="Liquidado",IF(C68="Entrada",E68,-E68),0))</f>
        <v/>
      </c>
      <c r="H68" s="41" t="str">
        <f>IF(A68="","",TEXT(A68,"yyyy-mm"))</f>
        <v/>
      </c>
    </row>
    <row r="69" ht="22" customHeight="1">
      <c r="A69" s="42" t="n"/>
      <c r="B69" s="34" t="n"/>
      <c r="C69" s="34" t="n"/>
      <c r="D69" s="34" t="n"/>
      <c r="E69" s="36" t="n"/>
      <c r="F69" s="34" t="n"/>
      <c r="G69" s="38" t="str">
        <f>IF(OR(A69="",C69="",E69="",F69=""),"",IF(F69="Liquidado",IF(C69="Entrada",E69,-E69),0))</f>
        <v/>
      </c>
      <c r="H69" s="44" t="str">
        <f>IF(A69="","",TEXT(A69,"yyyy-mm"))</f>
        <v/>
      </c>
    </row>
    <row r="70" ht="22" customHeight="1">
      <c r="A70" s="39" t="n"/>
      <c r="B70" s="29" t="n"/>
      <c r="C70" s="29" t="n"/>
      <c r="D70" s="29" t="n"/>
      <c r="E70" s="31" t="n"/>
      <c r="F70" s="29" t="n"/>
      <c r="G70" s="33" t="str">
        <f>IF(OR(A70="",C70="",E70="",F70=""),"",IF(F70="Liquidado",IF(C70="Entrada",E70,-E70),0))</f>
        <v/>
      </c>
      <c r="H70" s="41" t="str">
        <f>IF(A70="","",TEXT(A70,"yyyy-mm"))</f>
        <v/>
      </c>
    </row>
    <row r="71" ht="22" customHeight="1">
      <c r="A71" s="42" t="n"/>
      <c r="B71" s="34" t="n"/>
      <c r="C71" s="34" t="n"/>
      <c r="D71" s="34" t="n"/>
      <c r="E71" s="36" t="n"/>
      <c r="F71" s="34" t="n"/>
      <c r="G71" s="38" t="str">
        <f>IF(OR(A71="",C71="",E71="",F71=""),"",IF(F71="Liquidado",IF(C71="Entrada",E71,-E71),0))</f>
        <v/>
      </c>
      <c r="H71" s="44" t="str">
        <f>IF(A71="","",TEXT(A71,"yyyy-mm"))</f>
        <v/>
      </c>
    </row>
    <row r="72" ht="22" customHeight="1">
      <c r="A72" s="39" t="n"/>
      <c r="B72" s="29" t="n"/>
      <c r="C72" s="29" t="n"/>
      <c r="D72" s="29" t="n"/>
      <c r="E72" s="31" t="n"/>
      <c r="F72" s="29" t="n"/>
      <c r="G72" s="33" t="str">
        <f>IF(OR(A72="",C72="",E72="",F72=""),"",IF(F72="Liquidado",IF(C72="Entrada",E72,-E72),0))</f>
        <v/>
      </c>
      <c r="H72" s="41" t="str">
        <f>IF(A72="","",TEXT(A72,"yyyy-mm"))</f>
        <v/>
      </c>
    </row>
    <row r="73" ht="22" customHeight="1">
      <c r="A73" s="42" t="n"/>
      <c r="B73" s="34" t="n"/>
      <c r="C73" s="34" t="n"/>
      <c r="D73" s="34" t="n"/>
      <c r="E73" s="36" t="n"/>
      <c r="F73" s="34" t="n"/>
      <c r="G73" s="38" t="str">
        <f>IF(OR(A73="",C73="",E73="",F73=""),"",IF(F73="Liquidado",IF(C73="Entrada",E73,-E73),0))</f>
        <v/>
      </c>
      <c r="H73" s="44" t="str">
        <f>IF(A73="","",TEXT(A73,"yyyy-mm"))</f>
        <v/>
      </c>
    </row>
    <row r="74" ht="22" customHeight="1">
      <c r="A74" s="39" t="n"/>
      <c r="B74" s="29" t="n"/>
      <c r="C74" s="29" t="n"/>
      <c r="D74" s="29" t="n"/>
      <c r="E74" s="31" t="n"/>
      <c r="F74" s="29" t="n"/>
      <c r="G74" s="33" t="str">
        <f>IF(OR(A74="",C74="",E74="",F74=""),"",IF(F74="Liquidado",IF(C74="Entrada",E74,-E74),0))</f>
        <v/>
      </c>
      <c r="H74" s="41" t="str">
        <f>IF(A74="","",TEXT(A74,"yyyy-mm"))</f>
        <v/>
      </c>
    </row>
    <row r="75" ht="22" customHeight="1">
      <c r="A75" s="42" t="n"/>
      <c r="B75" s="34" t="n"/>
      <c r="C75" s="34" t="n"/>
      <c r="D75" s="34" t="n"/>
      <c r="E75" s="36" t="n"/>
      <c r="F75" s="34" t="n"/>
      <c r="G75" s="38" t="str">
        <f>IF(OR(A75="",C75="",E75="",F75=""),"",IF(F75="Liquidado",IF(C75="Entrada",E75,-E75),0))</f>
        <v/>
      </c>
      <c r="H75" s="44" t="str">
        <f>IF(A75="","",TEXT(A75,"yyyy-mm"))</f>
        <v/>
      </c>
    </row>
    <row r="76" ht="22" customHeight="1">
      <c r="A76" s="39" t="n"/>
      <c r="B76" s="29" t="n"/>
      <c r="C76" s="29" t="n"/>
      <c r="D76" s="29" t="n"/>
      <c r="E76" s="31" t="n"/>
      <c r="F76" s="29" t="n"/>
      <c r="G76" s="33" t="str">
        <f>IF(OR(A76="",C76="",E76="",F76=""),"",IF(F76="Liquidado",IF(C76="Entrada",E76,-E76),0))</f>
        <v/>
      </c>
      <c r="H76" s="41" t="str">
        <f>IF(A76="","",TEXT(A76,"yyyy-mm"))</f>
        <v/>
      </c>
    </row>
    <row r="77" ht="22" customHeight="1">
      <c r="A77" s="42" t="n"/>
      <c r="B77" s="34" t="n"/>
      <c r="C77" s="34" t="n"/>
      <c r="D77" s="34" t="n"/>
      <c r="E77" s="36" t="n"/>
      <c r="F77" s="34" t="n"/>
      <c r="G77" s="38" t="str">
        <f>IF(OR(A77="",C77="",E77="",F77=""),"",IF(F77="Liquidado",IF(C77="Entrada",E77,-E77),0))</f>
        <v/>
      </c>
      <c r="H77" s="44" t="str">
        <f>IF(A77="","",TEXT(A77,"yyyy-mm"))</f>
        <v/>
      </c>
    </row>
    <row r="78" ht="22" customHeight="1">
      <c r="A78" s="39" t="n"/>
      <c r="B78" s="29" t="n"/>
      <c r="C78" s="29" t="n"/>
      <c r="D78" s="29" t="n"/>
      <c r="E78" s="31" t="n"/>
      <c r="F78" s="29" t="n"/>
      <c r="G78" s="33" t="str">
        <f>IF(OR(A78="",C78="",E78="",F78=""),"",IF(F78="Liquidado",IF(C78="Entrada",E78,-E78),0))</f>
        <v/>
      </c>
      <c r="H78" s="41" t="str">
        <f>IF(A78="","",TEXT(A78,"yyyy-mm"))</f>
        <v/>
      </c>
    </row>
    <row r="79" ht="22" customHeight="1">
      <c r="A79" s="42" t="n"/>
      <c r="B79" s="34" t="n"/>
      <c r="C79" s="34" t="n"/>
      <c r="D79" s="34" t="n"/>
      <c r="E79" s="36" t="n"/>
      <c r="F79" s="34" t="n"/>
      <c r="G79" s="38" t="str">
        <f>IF(OR(A79="",C79="",E79="",F79=""),"",IF(F79="Liquidado",IF(C79="Entrada",E79,-E79),0))</f>
        <v/>
      </c>
      <c r="H79" s="44" t="str">
        <f>IF(A79="","",TEXT(A79,"yyyy-mm"))</f>
        <v/>
      </c>
    </row>
    <row r="80" ht="22" customHeight="1">
      <c r="A80" s="39" t="n"/>
      <c r="B80" s="29" t="n"/>
      <c r="C80" s="29" t="n"/>
      <c r="D80" s="29" t="n"/>
      <c r="E80" s="31" t="n"/>
      <c r="F80" s="29" t="n"/>
      <c r="G80" s="33" t="str">
        <f>IF(OR(A80="",C80="",E80="",F80=""),"",IF(F80="Liquidado",IF(C80="Entrada",E80,-E80),0))</f>
        <v/>
      </c>
      <c r="H80" s="41" t="str">
        <f>IF(A80="","",TEXT(A80,"yyyy-mm"))</f>
        <v/>
      </c>
    </row>
    <row r="81" ht="22" customHeight="1">
      <c r="A81" s="42" t="n"/>
      <c r="B81" s="34" t="n"/>
      <c r="C81" s="34" t="n"/>
      <c r="D81" s="34" t="n"/>
      <c r="E81" s="36" t="n"/>
      <c r="F81" s="34" t="n"/>
      <c r="G81" s="38" t="str">
        <f>IF(OR(A81="",C81="",E81="",F81=""),"",IF(F81="Liquidado",IF(C81="Entrada",E81,-E81),0))</f>
        <v/>
      </c>
      <c r="H81" s="44" t="str">
        <f>IF(A81="","",TEXT(A81,"yyyy-mm"))</f>
        <v/>
      </c>
    </row>
    <row r="82" ht="22" customHeight="1">
      <c r="A82" s="39" t="n"/>
      <c r="B82" s="29" t="n"/>
      <c r="C82" s="29" t="n"/>
      <c r="D82" s="29" t="n"/>
      <c r="E82" s="31" t="n"/>
      <c r="F82" s="29" t="n"/>
      <c r="G82" s="33" t="str">
        <f>IF(OR(A82="",C82="",E82="",F82=""),"",IF(F82="Liquidado",IF(C82="Entrada",E82,-E82),0))</f>
        <v/>
      </c>
      <c r="H82" s="41" t="str">
        <f>IF(A82="","",TEXT(A82,"yyyy-mm"))</f>
        <v/>
      </c>
    </row>
    <row r="83" ht="22" customHeight="1">
      <c r="A83" s="42" t="n"/>
      <c r="B83" s="34" t="n"/>
      <c r="C83" s="34" t="n"/>
      <c r="D83" s="34" t="n"/>
      <c r="E83" s="36" t="n"/>
      <c r="F83" s="34" t="n"/>
      <c r="G83" s="38" t="str">
        <f>IF(OR(A83="",C83="",E83="",F83=""),"",IF(F83="Liquidado",IF(C83="Entrada",E83,-E83),0))</f>
        <v/>
      </c>
      <c r="H83" s="44" t="str">
        <f>IF(A83="","",TEXT(A83,"yyyy-mm"))</f>
        <v/>
      </c>
    </row>
    <row r="84" ht="22" customHeight="1">
      <c r="A84" s="39" t="n"/>
      <c r="B84" s="29" t="n"/>
      <c r="C84" s="29" t="n"/>
      <c r="D84" s="29" t="n"/>
      <c r="E84" s="31" t="n"/>
      <c r="F84" s="29" t="n"/>
      <c r="G84" s="33" t="str">
        <f>IF(OR(A84="",C84="",E84="",F84=""),"",IF(F84="Liquidado",IF(C84="Entrada",E84,-E84),0))</f>
        <v/>
      </c>
      <c r="H84" s="41" t="str">
        <f>IF(A84="","",TEXT(A84,"yyyy-mm"))</f>
        <v/>
      </c>
    </row>
    <row r="85" ht="22" customHeight="1">
      <c r="A85" s="42" t="n"/>
      <c r="B85" s="34" t="n"/>
      <c r="C85" s="34" t="n"/>
      <c r="D85" s="34" t="n"/>
      <c r="E85" s="36" t="n"/>
      <c r="F85" s="34" t="n"/>
      <c r="G85" s="38" t="str">
        <f>IF(OR(A85="",C85="",E85="",F85=""),"",IF(F85="Liquidado",IF(C85="Entrada",E85,-E85),0))</f>
        <v/>
      </c>
      <c r="H85" s="44" t="str">
        <f>IF(A85="","",TEXT(A85,"yyyy-mm"))</f>
        <v/>
      </c>
    </row>
    <row r="86" ht="22" customHeight="1">
      <c r="A86" s="39" t="n"/>
      <c r="B86" s="29" t="n"/>
      <c r="C86" s="29" t="n"/>
      <c r="D86" s="29" t="n"/>
      <c r="E86" s="31" t="n"/>
      <c r="F86" s="29" t="n"/>
      <c r="G86" s="33" t="str">
        <f>IF(OR(A86="",C86="",E86="",F86=""),"",IF(F86="Liquidado",IF(C86="Entrada",E86,-E86),0))</f>
        <v/>
      </c>
      <c r="H86" s="41" t="str">
        <f>IF(A86="","",TEXT(A86,"yyyy-mm"))</f>
        <v/>
      </c>
    </row>
    <row r="87" ht="22" customHeight="1">
      <c r="A87" s="42" t="n"/>
      <c r="B87" s="34" t="n"/>
      <c r="C87" s="34" t="n"/>
      <c r="D87" s="34" t="n"/>
      <c r="E87" s="36" t="n"/>
      <c r="F87" s="34" t="n"/>
      <c r="G87" s="38" t="str">
        <f>IF(OR(A87="",C87="",E87="",F87=""),"",IF(F87="Liquidado",IF(C87="Entrada",E87,-E87),0))</f>
        <v/>
      </c>
      <c r="H87" s="44" t="str">
        <f>IF(A87="","",TEXT(A87,"yyyy-mm"))</f>
        <v/>
      </c>
    </row>
  </sheetData>
  <autoFilter ref="A7:H87"/>
  <mergeCells count="4">
    <mergeCell ref="A1:H2"/>
    <mergeCell ref="A3:H3"/>
    <mergeCell ref="A6:H6"/>
    <mergeCell ref="A5:H5"/>
  </mergeCells>
  <dataValidations count="2">
    <dataValidation sqref="C8:C87" showDropDown="0" showInputMessage="0" showErrorMessage="1" allowBlank="1" errorTitle="Valor não previsto" error="Escolha uma opção da lista." type="list">
      <formula1>"Entrada,Saída"</formula1>
    </dataValidation>
    <dataValidation sqref="F8:F87" showDropDown="0" showInputMessage="0" showErrorMessage="1" allowBlank="1" errorTitle="Valor não previsto" error="Escolha uma opção da lista." type="list">
      <formula1>"Pendente,Liquidado,Cancelado"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12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4" customWidth="1" min="3" max="3"/>
    <col width="25" customWidth="1" min="4" max="4"/>
    <col width="20" customWidth="1" min="5" max="5"/>
  </cols>
  <sheetData>
    <row r="1" ht="28" customHeight="1">
      <c r="A1" s="1" t="inlineStr">
        <is>
          <t>Fontes e critérios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As referências servem para explicar os conceitos; taxas e valores de exemplo são fictícios.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45" t="inlineStr">
        <is>
          <t>Origem</t>
        </is>
      </c>
      <c r="B7" s="45" t="inlineStr">
        <is>
          <t>Por que consultei</t>
        </is>
      </c>
      <c r="C7" s="45" t="inlineStr">
        <is>
          <t>Link direto</t>
        </is>
      </c>
      <c r="D7" s="45" t="inlineStr">
        <is>
          <t>Como usei</t>
        </is>
      </c>
      <c r="E7" s="45" t="inlineStr">
        <is>
          <t>Conferido em</t>
        </is>
      </c>
    </row>
    <row r="8" ht="51" customHeight="1">
      <c r="A8" s="46" t="inlineStr">
        <is>
          <t>Sebrae – Preço de venda</t>
        </is>
      </c>
      <c r="B8" s="46" t="inlineStr">
        <is>
          <t>Precificação, custos, taxas e margem</t>
        </is>
      </c>
      <c r="C8" s="47" t="inlineStr">
        <is>
          <t>https://sebrae.com.br/Sebrae/Portal%20Sebrae/UFs/MS/Anexos/Cartilhas%20Agora%20Sou%20MEI/Como%20elaborar%20-%20Pre%C3%A7o%20de%20vendas.pdf</t>
        </is>
      </c>
      <c r="D8" s="46" t="inlineStr">
        <is>
          <t>Definições / cuidados</t>
        </is>
      </c>
      <c r="E8" s="48" t="n">
        <v>46308</v>
      </c>
    </row>
    <row r="9" ht="51" customHeight="1">
      <c r="A9" s="49" t="inlineStr">
        <is>
          <t>Sebrae – Ponto de equilíbrio</t>
        </is>
      </c>
      <c r="B9" s="49" t="inlineStr">
        <is>
          <t>Receita necessária para cobrir custos fixos</t>
        </is>
      </c>
      <c r="C9" s="50" t="inlineStr">
        <is>
          <t>https://sebrae.com.br/Sebrae/Portal%20Sebrae/UFs/PE/Anexos/Ponto%20de%20equil%C3%ADbrio%20como%20calcular%20o%20faturamento%20necess%C3%A1rio%20para%20voc%C3%AA%20obter%20lucro.pdf</t>
        </is>
      </c>
      <c r="D9" s="49" t="inlineStr">
        <is>
          <t>Definições / cuidados</t>
        </is>
      </c>
      <c r="E9" s="51" t="n">
        <v>46308</v>
      </c>
    </row>
    <row r="10" ht="51" customHeight="1">
      <c r="A10" s="46" t="inlineStr">
        <is>
          <t>Sebrae – Formação de preços 2026</t>
        </is>
      </c>
      <c r="B10" s="46" t="inlineStr">
        <is>
          <t>Conceitos de custo, markup e precificação</t>
        </is>
      </c>
      <c r="C10" s="47" t="inlineStr">
        <is>
          <t>https://blog.rn.sebrae.com.br/precificar-produto-2026/</t>
        </is>
      </c>
      <c r="D10" s="46" t="inlineStr">
        <is>
          <t>Definições / cuidados</t>
        </is>
      </c>
      <c r="E10" s="48" t="n">
        <v>46308</v>
      </c>
    </row>
    <row r="11" ht="51" customHeight="1">
      <c r="A11" s="49" t="inlineStr">
        <is>
          <t>ANPD – Perguntas frequentes LGPD</t>
        </is>
      </c>
      <c r="B11" s="49" t="inlineStr">
        <is>
          <t>Dados pessoais, inclusive sensíveis, e responsabilidades</t>
        </is>
      </c>
      <c r="C11" s="50" t="inlineStr">
        <is>
          <t>https://www.gov.br/anpd/pt-br/acesso-a-informacao/perguntas-frequentes</t>
        </is>
      </c>
      <c r="D11" s="49" t="inlineStr">
        <is>
          <t>Definições / cuidados</t>
        </is>
      </c>
      <c r="E11" s="51" t="n">
        <v>46308</v>
      </c>
    </row>
    <row r="12" ht="51" customHeight="1">
      <c r="A12" s="46" t="inlineStr">
        <is>
          <t>OAB – Provimento 205/2021</t>
        </is>
      </c>
      <c r="B12" s="46" t="inlineStr">
        <is>
          <t>Publicidade profissional: verificar regra vigente</t>
        </is>
      </c>
      <c r="C12" s="47" t="inlineStr">
        <is>
          <t>https://www.oab.org.br/leisnormas/legislacao/provimentos/205-2021</t>
        </is>
      </c>
      <c r="D12" s="46" t="inlineStr">
        <is>
          <t>Definições / cuidados</t>
        </is>
      </c>
      <c r="E12" s="48" t="n">
        <v>46308</v>
      </c>
    </row>
  </sheetData>
  <autoFilter ref="A7:E12"/>
  <mergeCells count="3">
    <mergeCell ref="A5:E5"/>
    <mergeCell ref="A1:E2"/>
    <mergeCell ref="A3:E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  <hyperlink xmlns:r="http://schemas.openxmlformats.org/officeDocument/2006/relationships" ref="C11" r:id="rId4"/>
    <hyperlink xmlns:r="http://schemas.openxmlformats.org/officeDocument/2006/relationships" ref="C12" r:id="rId5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Pedro Merli — Assessoria Digital de Negócios</dc:creator>
  <dcterms:created xmlns:dcterms="http://purl.org/dc/terms/" xmlns:xsi="http://www.w3.org/2001/XMLSchema-instance" xsi:type="dcterms:W3CDTF">2026-10-13T04:20:57Z</dcterms:created>
  <dcterms:modified xmlns:dcterms="http://purl.org/dc/terms/" xmlns:xsi="http://www.w3.org/2001/XMLSchema-instance" xsi:type="dcterms:W3CDTF">2026-10-13T04:20:58Z</dcterms:modified>
</cp:coreProperties>
</file>